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0" windowWidth="8000" windowHeight="11040" tabRatio="500" activeTab="0"/>
  </bookViews>
  <sheets>
    <sheet name="Problem 2" sheetId="1" r:id="rId1"/>
    <sheet name="Problem 3 (G1)" sheetId="2" r:id="rId2"/>
  </sheets>
  <externalReferences>
    <externalReference r:id="rId5"/>
    <externalReference r:id="rId6"/>
    <externalReference r:id="rId7"/>
  </externalReferences>
  <definedNames>
    <definedName name="alpha" localSheetId="1">#REF!</definedName>
    <definedName name="alpha">'Problem 2'!$Z$6:$AA$15</definedName>
    <definedName name="AnimationNumber">#REF!</definedName>
    <definedName name="InstructionList1">#REF!</definedName>
    <definedName name="instructions10" localSheetId="1">#REF!</definedName>
    <definedName name="instructions10">'Problem 2'!$T$100:$W$149</definedName>
    <definedName name="List2">'[3]Inst. P1'!$A$3:$C$37</definedName>
    <definedName name="List3">'[1]Inst P3'!$A$3:$C$22</definedName>
    <definedName name="matrix10" localSheetId="1">#REF!</definedName>
    <definedName name="matrix10">'Problem 2'!$F$11:$O$62</definedName>
    <definedName name="solver_adj" localSheetId="1" hidden="1">'Problem 3 (G1)'!$D$21:$I$21</definedName>
    <definedName name="solver_cvg" localSheetId="1" hidden="1">0.0001</definedName>
    <definedName name="solver_drv" localSheetId="1" hidden="1">1</definedName>
    <definedName name="solver_eng" localSheetId="0" hidden="1">1</definedName>
    <definedName name="solver_eng" localSheetId="1" hidden="1">2</definedName>
    <definedName name="solver_est" localSheetId="1" hidden="1">1</definedName>
    <definedName name="solver_itr" localSheetId="1" hidden="1">100</definedName>
    <definedName name="solver_lhs1" localSheetId="1" hidden="1">'Problem 3 (G1)'!$E$26</definedName>
    <definedName name="solver_lhs10" localSheetId="1" hidden="1">'Problem 3 (G1)'!#REF!</definedName>
    <definedName name="solver_lhs11" localSheetId="1" hidden="1">'Problem 3 (G1)'!#REF!</definedName>
    <definedName name="solver_lhs12" localSheetId="1" hidden="1">'Problem 3 (G1)'!#REF!</definedName>
    <definedName name="solver_lhs2" localSheetId="1" hidden="1">'Problem 3 (G1)'!$E$27</definedName>
    <definedName name="solver_lhs3" localSheetId="1" hidden="1">'Problem 3 (G1)'!$E$28</definedName>
    <definedName name="solver_lhs4" localSheetId="1" hidden="1">'Problem 3 (G1)'!$E$31</definedName>
    <definedName name="solver_lhs5" localSheetId="1" hidden="1">'Problem 3 (G1)'!$E$32</definedName>
    <definedName name="solver_lhs6" localSheetId="1" hidden="1">'Problem 3 (G1)'!$E$33</definedName>
    <definedName name="solver_lhs7" localSheetId="1" hidden="1">'Problem 3 (G1)'!$E$34</definedName>
    <definedName name="solver_lhs8" localSheetId="1" hidden="1">'Problem 3 (G1)'!$E$35</definedName>
    <definedName name="solver_lhs9" localSheetId="1" hidden="1">'Problem 3 (G1)'!$E$36</definedName>
    <definedName name="solver_lin" localSheetId="1" hidden="1">1</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0" hidden="1">1</definedName>
    <definedName name="solver_neg" localSheetId="1" hidden="1">1</definedName>
    <definedName name="solver_nod" localSheetId="1" hidden="1">2147483647</definedName>
    <definedName name="solver_num" localSheetId="0" hidden="1">0</definedName>
    <definedName name="solver_num" localSheetId="1" hidden="1">9</definedName>
    <definedName name="solver_nwt" localSheetId="1" hidden="1">1</definedName>
    <definedName name="solver_opt" localSheetId="0" hidden="1">'Problem 2'!$O$15</definedName>
    <definedName name="solver_opt" localSheetId="1" hidden="1">'Problem 3 (G1)'!$F$23</definedName>
    <definedName name="solver_pre" localSheetId="1" hidden="1">0.000001</definedName>
    <definedName name="solver_rbv" localSheetId="1" hidden="1">1</definedName>
    <definedName name="solver_rel1" localSheetId="1" hidden="1">1</definedName>
    <definedName name="solver_rel10" localSheetId="1" hidden="1">1</definedName>
    <definedName name="solver_rel11" localSheetId="1" hidden="1">3</definedName>
    <definedName name="solver_rel12" localSheetId="1" hidden="1">1</definedName>
    <definedName name="solver_rel2" localSheetId="1" hidden="1">1</definedName>
    <definedName name="solver_rel3" localSheetId="1" hidden="1">1</definedName>
    <definedName name="solver_rel4" localSheetId="1" hidden="1">1</definedName>
    <definedName name="solver_rel5" localSheetId="1" hidden="1">1</definedName>
    <definedName name="solver_rel6" localSheetId="1" hidden="1">1</definedName>
    <definedName name="solver_rel7" localSheetId="1" hidden="1">1</definedName>
    <definedName name="solver_rel8" localSheetId="1" hidden="1">1</definedName>
    <definedName name="solver_rel9" localSheetId="1" hidden="1">1</definedName>
    <definedName name="solver_rhs1" localSheetId="1" hidden="1">'Problem 3 (G1)'!$H$26</definedName>
    <definedName name="solver_rhs10" localSheetId="1" hidden="1">'Problem 3 (G1)'!#REF!</definedName>
    <definedName name="solver_rhs11" localSheetId="1" hidden="1">'Problem 3 (G1)'!#REF!</definedName>
    <definedName name="solver_rhs12" localSheetId="1" hidden="1">'Problem 3 (G1)'!#REF!</definedName>
    <definedName name="solver_rhs2" localSheetId="1" hidden="1">'Problem 3 (G1)'!$H$27</definedName>
    <definedName name="solver_rhs3" localSheetId="1" hidden="1">'Problem 3 (G1)'!$H$28</definedName>
    <definedName name="solver_rhs4" localSheetId="1" hidden="1">'Problem 3 (G1)'!$H$31</definedName>
    <definedName name="solver_rhs5" localSheetId="1" hidden="1">'Problem 3 (G1)'!$H$32</definedName>
    <definedName name="solver_rhs6" localSheetId="1" hidden="1">'Problem 3 (G1)'!$H$33</definedName>
    <definedName name="solver_rhs7" localSheetId="1" hidden="1">'Problem 3 (G1)'!$H$34</definedName>
    <definedName name="solver_rhs8" localSheetId="1" hidden="1">'Problem 3 (G1)'!$H$35</definedName>
    <definedName name="solver_rhs9" localSheetId="1" hidden="1">'Problem 3 (G1)'!$H$36</definedName>
    <definedName name="solver_rlx" localSheetId="1" hidden="1">1</definedName>
    <definedName name="solver_rsd" localSheetId="1" hidden="1">0</definedName>
    <definedName name="solver_scl" localSheetId="1" hidden="1">2</definedName>
    <definedName name="solver_sho" localSheetId="1" hidden="1">2</definedName>
    <definedName name="solver_ssz" localSheetId="1" hidden="1">100</definedName>
    <definedName name="solver_tim" localSheetId="1" hidden="1">100</definedName>
    <definedName name="solver_tol" localSheetId="1" hidden="1">0.05</definedName>
    <definedName name="solver_typ" localSheetId="0" hidden="1">1</definedName>
    <definedName name="solver_typ" localSheetId="1" hidden="1">1</definedName>
    <definedName name="solver_val" localSheetId="0" hidden="1">0</definedName>
    <definedName name="solver_val" localSheetId="1" hidden="1">0</definedName>
    <definedName name="solver_ver" localSheetId="0" hidden="1">3</definedName>
    <definedName name="solver_ver" localSheetId="1" hidden="1">2</definedName>
  </definedNames>
  <calcPr fullCalcOnLoad="1"/>
</workbook>
</file>

<file path=xl/sharedStrings.xml><?xml version="1.0" encoding="utf-8"?>
<sst xmlns="http://schemas.openxmlformats.org/spreadsheetml/2006/main" count="204" uniqueCount="104">
  <si>
    <t/>
  </si>
  <si>
    <t>To pivot, you just need to enter the pivot column and the pivot row in the boxes to the left of the tableau.</t>
  </si>
  <si>
    <t>P</t>
  </si>
  <si>
    <t>N</t>
  </si>
  <si>
    <t>M</t>
  </si>
  <si>
    <t>Row</t>
  </si>
  <si>
    <t>Column</t>
  </si>
  <si>
    <t>L</t>
  </si>
  <si>
    <t>Pivot</t>
  </si>
  <si>
    <t>K</t>
  </si>
  <si>
    <t>RHS</t>
  </si>
  <si>
    <t>-z</t>
  </si>
  <si>
    <t>J</t>
  </si>
  <si>
    <t>I</t>
  </si>
  <si>
    <t>H</t>
  </si>
  <si>
    <t>G</t>
  </si>
  <si>
    <t>alpha</t>
  </si>
  <si>
    <t>Step number</t>
  </si>
  <si>
    <r>
      <t>s</t>
    </r>
    <r>
      <rPr>
        <vertAlign val="subscript"/>
        <sz val="10"/>
        <rFont val="Verdana"/>
        <family val="2"/>
      </rPr>
      <t>1</t>
    </r>
  </si>
  <si>
    <r>
      <t>s</t>
    </r>
    <r>
      <rPr>
        <vertAlign val="subscript"/>
        <sz val="10"/>
        <rFont val="Verdana"/>
        <family val="2"/>
      </rPr>
      <t>2</t>
    </r>
  </si>
  <si>
    <r>
      <t>s</t>
    </r>
    <r>
      <rPr>
        <vertAlign val="subscript"/>
        <sz val="10"/>
        <rFont val="Verdana"/>
        <family val="2"/>
      </rPr>
      <t>3</t>
    </r>
  </si>
  <si>
    <r>
      <t>x</t>
    </r>
    <r>
      <rPr>
        <vertAlign val="subscript"/>
        <sz val="10"/>
        <color indexed="9"/>
        <rFont val="Verdana"/>
        <family val="2"/>
      </rPr>
      <t>8</t>
    </r>
  </si>
  <si>
    <t>If you change any of the original data, all of the tableaus will be updated accordingly.  (Don't change anything that is not the first tableau).</t>
  </si>
  <si>
    <t>We now come to the questions.</t>
  </si>
  <si>
    <t xml:space="preserve">If you took 18.06, it is a challenging exercise to figure out why the relationships are correct.  </t>
  </si>
  <si>
    <t>But for now, it is enough to figure out the relationships by studying this example.</t>
  </si>
  <si>
    <t xml:space="preserve">But if you find it annoying, you can click on the menu item "Window" and then select "unfreeze panes".  </t>
  </si>
  <si>
    <t>With frozen panes, you may notice when you scroll that rows 1 to 14 are locked in place.  We like this for a reason.</t>
  </si>
  <si>
    <t>To answer the questions, make sure that rows 1 to 14 are frozen again.  (See instruction 5).  And make sure that the optimal tableau is immediately below the first tableau.</t>
  </si>
  <si>
    <t>You should deliberately try some wrong pivots just to see what happens to the RHS</t>
  </si>
  <si>
    <t>First try pivoting on I12, I13, and I14</t>
  </si>
  <si>
    <t>You are looking for a new basic feasible solution</t>
  </si>
  <si>
    <t>If you pivot on a row that does not satisfy the minimum ratio rule, you will find that the solution is no longer feasible.</t>
  </si>
  <si>
    <t>The RHS will be negative for some constraint, which means that the corresponding basic variable will be negative. This is not good.</t>
  </si>
  <si>
    <t>After you found the sequence of pivots to reach optimality, the questions can be answered by just changing the data in the original tableau.</t>
  </si>
  <si>
    <t>Don't change any other number!</t>
  </si>
  <si>
    <t>The Excel spreadsheet that you submit should contain the sequence of tableaus that lead to the optimal solution.</t>
  </si>
  <si>
    <t>The first tableau is the one we gave you, after filling in the missing coefficients. The last tableau should be the optimal one.</t>
  </si>
  <si>
    <t>If you want to have frozen panes, select all of row 15 (by clicking on the 15).  Then under menu item "Window" select "Freeze panes."</t>
  </si>
  <si>
    <t>Do you see any relationship?</t>
  </si>
  <si>
    <t>As they say in Battlestar Galactica,  "Good hunting."  But don't tell Nooz I said so.  Foxes get nervous when they hear about hunts.</t>
  </si>
  <si>
    <t>Hi, McGraph and I will be helping out in a pivoting problem.  First, you need to fill in the tableau with coefficients from Problem 1a!</t>
  </si>
  <si>
    <r>
      <t>x</t>
    </r>
    <r>
      <rPr>
        <vertAlign val="subscript"/>
        <sz val="10"/>
        <rFont val="Verdana"/>
        <family val="2"/>
      </rPr>
      <t>FP</t>
    </r>
  </si>
  <si>
    <r>
      <t>x</t>
    </r>
    <r>
      <rPr>
        <vertAlign val="subscript"/>
        <sz val="10"/>
        <rFont val="Verdana"/>
        <family val="2"/>
      </rPr>
      <t>R</t>
    </r>
  </si>
  <si>
    <r>
      <t>x</t>
    </r>
    <r>
      <rPr>
        <vertAlign val="subscript"/>
        <sz val="10"/>
        <rFont val="Verdana"/>
        <family val="2"/>
      </rPr>
      <t>FG</t>
    </r>
  </si>
  <si>
    <t xml:space="preserve">Now use the simplex method to obtain an optimal tableau and an optimal basic feasible solution.  The optimum objective value is 3200 if you did it correctly.  </t>
  </si>
  <si>
    <t>In the tableau, the RHS of the objective function will be -3200  Recall that the negative of the objective value is stored.</t>
  </si>
  <si>
    <t>For example, change the RHS of the first constraint from 12 to 14  All the tableaus are updated.  The final tableau is still optimal, and the objective increases to 3500</t>
  </si>
  <si>
    <t>For Problem 2 Part (d), look at the value of the variables s1, s2, and s3 in the final tableau. Then compare to the shadow prices of the constraints.</t>
  </si>
  <si>
    <t>For the remaining questions of Problem 2, you should use this spreadsheet to help, but there is no additional Excel submission. So that's all for now.</t>
  </si>
  <si>
    <t>Time requirments (in min)</t>
  </si>
  <si>
    <t>Internal</t>
  </si>
  <si>
    <t>External</t>
  </si>
  <si>
    <t>Circuit</t>
  </si>
  <si>
    <t>USB</t>
  </si>
  <si>
    <t>Hard</t>
  </si>
  <si>
    <t>Memory</t>
  </si>
  <si>
    <t xml:space="preserve">Labor </t>
  </si>
  <si>
    <t>Avialability</t>
  </si>
  <si>
    <t>Test device</t>
  </si>
  <si>
    <t>modem</t>
  </si>
  <si>
    <t>board</t>
  </si>
  <si>
    <t>Stick</t>
  </si>
  <si>
    <t>derive</t>
  </si>
  <si>
    <t>costs ($/hour)</t>
  </si>
  <si>
    <t>(in hour)</t>
  </si>
  <si>
    <t>Revenue</t>
  </si>
  <si>
    <t>Materia cost</t>
  </si>
  <si>
    <t xml:space="preserve">Max </t>
  </si>
  <si>
    <t>Device</t>
  </si>
  <si>
    <t xml:space="preserve"> per unit sold ($)</t>
  </si>
  <si>
    <t>per unit ($)</t>
  </si>
  <si>
    <t>demand</t>
  </si>
  <si>
    <t>Internal modem</t>
  </si>
  <si>
    <t>External modem</t>
  </si>
  <si>
    <t>Circuit board</t>
  </si>
  <si>
    <t>USB memory stick</t>
  </si>
  <si>
    <t>Hard disk drive</t>
  </si>
  <si>
    <t>Mempory exp board</t>
  </si>
  <si>
    <t>Labels</t>
  </si>
  <si>
    <t>I</t>
  </si>
  <si>
    <t>E</t>
  </si>
  <si>
    <t>C</t>
  </si>
  <si>
    <t>U</t>
  </si>
  <si>
    <t>H</t>
  </si>
  <si>
    <t>M</t>
  </si>
  <si>
    <t>Decision</t>
  </si>
  <si>
    <t>Variables</t>
  </si>
  <si>
    <t>Profit</t>
  </si>
  <si>
    <t>Availability</t>
  </si>
  <si>
    <t>Constraints</t>
  </si>
  <si>
    <t>Test device 1</t>
  </si>
  <si>
    <t>&lt;=</t>
  </si>
  <si>
    <t>Test device 2</t>
  </si>
  <si>
    <t>Test device 3</t>
  </si>
  <si>
    <t>Demand</t>
  </si>
  <si>
    <t>workspace</t>
  </si>
  <si>
    <t>This time, you are on your own for creating the spreadsheet.  You should use the same approach as in Problem 1.</t>
  </si>
  <si>
    <t>We've placed some of the data in the spreadsheet, but you will need to create the correct formulas and put the correct information into the Solver form.</t>
  </si>
  <si>
    <t xml:space="preserve">You will need to fill in the cells for the coefficients of the two constraints.  </t>
  </si>
  <si>
    <t>So, that's it for now.  Best wishes.</t>
  </si>
  <si>
    <t>See you next assignment, or possibly in a tutorial.</t>
  </si>
  <si>
    <t>What are you looking here for?  There will be no hints or help.</t>
  </si>
  <si>
    <t>Really.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</si>
</sst>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Verdana"/>
      <family val="0"/>
    </font>
    <font>
      <sz val="11"/>
      <color indexed="8"/>
      <name val="Calibri"/>
      <family val="2"/>
    </font>
    <font>
      <sz val="8"/>
      <name val="Verdana"/>
      <family val="2"/>
    </font>
    <font>
      <b/>
      <sz val="14"/>
      <name val="Verdana"/>
      <family val="2"/>
    </font>
    <font>
      <vertAlign val="subscript"/>
      <sz val="10"/>
      <name val="Verdana"/>
      <family val="2"/>
    </font>
    <font>
      <sz val="10"/>
      <color indexed="9"/>
      <name val="Verdana"/>
      <family val="0"/>
    </font>
    <font>
      <sz val="12"/>
      <color indexed="14"/>
      <name val="Verdana"/>
      <family val="2"/>
    </font>
    <font>
      <vertAlign val="subscript"/>
      <sz val="10"/>
      <color indexed="9"/>
      <name val="Verdan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Verdana"/>
      <family val="0"/>
    </font>
    <font>
      <sz val="14"/>
      <name val="Verdana"/>
      <family val="2"/>
    </font>
    <font>
      <sz val="20"/>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thick">
        <color indexed="25"/>
      </right>
      <top>
        <color indexed="63"/>
      </top>
      <bottom style="thick">
        <color indexed="25"/>
      </bottom>
    </border>
    <border>
      <left style="thick">
        <color indexed="25"/>
      </left>
      <right>
        <color indexed="63"/>
      </right>
      <top>
        <color indexed="63"/>
      </top>
      <bottom style="thick">
        <color indexed="25"/>
      </bottom>
    </border>
    <border>
      <left>
        <color indexed="63"/>
      </left>
      <right style="thick">
        <color indexed="25"/>
      </right>
      <top>
        <color indexed="63"/>
      </top>
      <bottom>
        <color indexed="63"/>
      </bottom>
    </border>
    <border>
      <left style="thick">
        <color indexed="25"/>
      </left>
      <right>
        <color indexed="63"/>
      </right>
      <top>
        <color indexed="63"/>
      </top>
      <bottom>
        <color indexed="63"/>
      </bottom>
    </border>
    <border>
      <left>
        <color indexed="63"/>
      </left>
      <right style="thick">
        <color indexed="25"/>
      </right>
      <top style="thick">
        <color indexed="25"/>
      </top>
      <bottom>
        <color indexed="63"/>
      </bottom>
    </border>
    <border>
      <left style="thick">
        <color indexed="25"/>
      </left>
      <right>
        <color indexed="63"/>
      </right>
      <top style="thick">
        <color indexed="25"/>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medium">
        <color rgb="FF0000FF"/>
      </left>
      <right style="medium">
        <color rgb="FF0000FF"/>
      </right>
      <top style="medium">
        <color rgb="FF0000FF"/>
      </top>
      <bottom style="medium">
        <color rgb="FF0000FF"/>
      </bottom>
    </border>
    <border>
      <left style="thick">
        <color rgb="FF008000"/>
      </left>
      <right>
        <color indexed="63"/>
      </right>
      <top style="thick">
        <color rgb="FF008000"/>
      </top>
      <bottom>
        <color indexed="63"/>
      </bottom>
    </border>
    <border>
      <left>
        <color indexed="63"/>
      </left>
      <right>
        <color indexed="63"/>
      </right>
      <top style="thick">
        <color rgb="FF008000"/>
      </top>
      <bottom>
        <color indexed="63"/>
      </bottom>
    </border>
    <border>
      <left>
        <color indexed="63"/>
      </left>
      <right style="thick">
        <color rgb="FF008000"/>
      </right>
      <top style="thick">
        <color rgb="FF008000"/>
      </top>
      <bottom>
        <color indexed="63"/>
      </bottom>
    </border>
    <border>
      <left style="thick">
        <color rgb="FF008000"/>
      </left>
      <right>
        <color indexed="63"/>
      </right>
      <top>
        <color indexed="63"/>
      </top>
      <bottom>
        <color indexed="63"/>
      </bottom>
    </border>
    <border>
      <left>
        <color indexed="63"/>
      </left>
      <right style="thick">
        <color rgb="FF008000"/>
      </right>
      <top>
        <color indexed="63"/>
      </top>
      <bottom>
        <color indexed="63"/>
      </bottom>
    </border>
    <border>
      <left style="thick">
        <color rgb="FF008000"/>
      </left>
      <right>
        <color indexed="63"/>
      </right>
      <top>
        <color indexed="63"/>
      </top>
      <bottom style="thick">
        <color rgb="FF008000"/>
      </bottom>
    </border>
    <border>
      <left>
        <color indexed="63"/>
      </left>
      <right>
        <color indexed="63"/>
      </right>
      <top>
        <color indexed="63"/>
      </top>
      <bottom style="thick">
        <color rgb="FF008000"/>
      </bottom>
    </border>
    <border>
      <left>
        <color indexed="63"/>
      </left>
      <right style="thick">
        <color rgb="FF008000"/>
      </right>
      <top>
        <color indexed="63"/>
      </top>
      <bottom style="thick">
        <color rgb="FF008000"/>
      </bottom>
    </border>
    <border>
      <left style="thick">
        <color rgb="FF0000FF"/>
      </left>
      <right>
        <color indexed="63"/>
      </right>
      <top style="thick">
        <color rgb="FF0000FF"/>
      </top>
      <bottom>
        <color indexed="63"/>
      </bottom>
    </border>
    <border>
      <left>
        <color indexed="63"/>
      </left>
      <right>
        <color indexed="63"/>
      </right>
      <top style="thick">
        <color rgb="FF0000FF"/>
      </top>
      <bottom>
        <color indexed="63"/>
      </bottom>
    </border>
    <border>
      <left>
        <color indexed="63"/>
      </left>
      <right style="thick">
        <color rgb="FF0000FF"/>
      </right>
      <top style="thick">
        <color rgb="FF0000FF"/>
      </top>
      <bottom>
        <color indexed="63"/>
      </bottom>
    </border>
    <border>
      <left style="thick">
        <color rgb="FF0000FF"/>
      </left>
      <right>
        <color indexed="63"/>
      </right>
      <top>
        <color indexed="63"/>
      </top>
      <bottom>
        <color indexed="63"/>
      </bottom>
    </border>
    <border>
      <left>
        <color indexed="63"/>
      </left>
      <right style="thick">
        <color rgb="FF0000FF"/>
      </right>
      <top>
        <color indexed="63"/>
      </top>
      <bottom>
        <color indexed="63"/>
      </bottom>
    </border>
    <border>
      <left style="thick">
        <color rgb="FF0000FF"/>
      </left>
      <right>
        <color indexed="63"/>
      </right>
      <top>
        <color indexed="63"/>
      </top>
      <bottom style="thick">
        <color rgb="FF0000FF"/>
      </bottom>
    </border>
    <border>
      <left>
        <color indexed="63"/>
      </left>
      <right>
        <color indexed="63"/>
      </right>
      <top>
        <color indexed="63"/>
      </top>
      <bottom style="thick">
        <color rgb="FF0000FF"/>
      </bottom>
    </border>
    <border>
      <left>
        <color indexed="63"/>
      </left>
      <right style="thick">
        <color rgb="FF0000FF"/>
      </right>
      <top>
        <color indexed="63"/>
      </top>
      <bottom style="thick">
        <color rgb="FF00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1">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xf>
    <xf numFmtId="0" fontId="0" fillId="0" borderId="0" xfId="0" applyAlignment="1" quotePrefix="1">
      <alignment/>
    </xf>
    <xf numFmtId="0" fontId="0" fillId="0" borderId="0" xfId="0" applyAlignment="1" quotePrefix="1">
      <alignment horizontal="center"/>
    </xf>
    <xf numFmtId="0" fontId="5" fillId="33" borderId="0" xfId="0" applyFont="1" applyFill="1" applyAlignment="1">
      <alignment horizontal="center"/>
    </xf>
    <xf numFmtId="0" fontId="5" fillId="33" borderId="0" xfId="0" applyFont="1" applyFill="1" applyAlignment="1">
      <alignment/>
    </xf>
    <xf numFmtId="0" fontId="0" fillId="0" borderId="0" xfId="0" applyAlignment="1" quotePrefix="1">
      <alignment vertical="center" wrapText="1"/>
    </xf>
    <xf numFmtId="0" fontId="0" fillId="0" borderId="0" xfId="0" applyAlignment="1">
      <alignment horizontal="center" vertical="center"/>
    </xf>
    <xf numFmtId="0" fontId="0" fillId="34" borderId="10" xfId="0" applyFill="1" applyBorder="1" applyAlignment="1">
      <alignment horizontal="center"/>
    </xf>
    <xf numFmtId="0" fontId="0" fillId="35" borderId="11" xfId="0" applyFill="1" applyBorder="1" applyAlignment="1">
      <alignment horizontal="center"/>
    </xf>
    <xf numFmtId="0" fontId="0" fillId="36" borderId="10" xfId="0" applyFill="1" applyBorder="1" applyAlignment="1">
      <alignment horizontal="center"/>
    </xf>
    <xf numFmtId="0" fontId="6" fillId="0" borderId="0" xfId="0" applyFont="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left" vertical="center" wrapText="1"/>
    </xf>
    <xf numFmtId="0" fontId="0" fillId="0" borderId="16" xfId="0" applyBorder="1" applyAlignment="1">
      <alignment horizontal="center"/>
    </xf>
    <xf numFmtId="0" fontId="0" fillId="0" borderId="17" xfId="0" applyBorder="1" applyAlignment="1">
      <alignment horizontal="center"/>
    </xf>
    <xf numFmtId="0" fontId="0" fillId="36" borderId="18" xfId="0" applyFill="1" applyBorder="1" applyAlignment="1">
      <alignment horizontal="center"/>
    </xf>
    <xf numFmtId="0" fontId="0" fillId="34" borderId="18" xfId="0" applyFill="1" applyBorder="1" applyAlignment="1">
      <alignment horizontal="center"/>
    </xf>
    <xf numFmtId="0" fontId="5" fillId="33" borderId="19" xfId="0" applyFont="1" applyFill="1" applyBorder="1" applyAlignment="1">
      <alignment horizontal="center"/>
    </xf>
    <xf numFmtId="0" fontId="5" fillId="33" borderId="0" xfId="0" applyFont="1" applyFill="1" applyBorder="1" applyAlignment="1">
      <alignment horizontal="center"/>
    </xf>
    <xf numFmtId="0" fontId="5" fillId="33" borderId="0" xfId="0" applyFont="1" applyFill="1" applyBorder="1" applyAlignment="1">
      <alignment/>
    </xf>
    <xf numFmtId="0" fontId="0" fillId="0" borderId="18" xfId="0" applyBorder="1" applyAlignment="1">
      <alignment/>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quotePrefix="1">
      <alignment/>
    </xf>
    <xf numFmtId="0" fontId="0" fillId="34" borderId="10" xfId="0" applyFont="1" applyFill="1" applyBorder="1" applyAlignment="1">
      <alignment horizontal="center"/>
    </xf>
    <xf numFmtId="0" fontId="0" fillId="36" borderId="10" xfId="55" applyFill="1" applyBorder="1" applyAlignment="1">
      <alignment horizontal="center"/>
      <protection/>
    </xf>
    <xf numFmtId="0" fontId="0" fillId="0" borderId="0" xfId="0" applyFont="1" applyAlignment="1" quotePrefix="1">
      <alignment vertical="center" wrapText="1"/>
    </xf>
    <xf numFmtId="0" fontId="0" fillId="35" borderId="11" xfId="0" applyFont="1" applyFill="1" applyBorder="1" applyAlignment="1">
      <alignment horizontal="center"/>
    </xf>
    <xf numFmtId="0" fontId="0" fillId="0" borderId="0" xfId="0" applyFont="1" applyAlignment="1">
      <alignment vertical="center" wrapText="1"/>
    </xf>
    <xf numFmtId="0" fontId="0" fillId="0" borderId="0" xfId="0" applyFont="1" applyAlignment="1">
      <alignment horizontal="center"/>
    </xf>
    <xf numFmtId="0" fontId="0" fillId="0" borderId="0" xfId="0" applyAlignment="1">
      <alignment horizontal="left" vertical="center" wrapText="1"/>
    </xf>
    <xf numFmtId="0" fontId="0" fillId="0" borderId="0" xfId="0" applyAlignment="1">
      <alignment/>
    </xf>
    <xf numFmtId="0" fontId="24" fillId="0" borderId="18" xfId="0" applyFont="1" applyBorder="1" applyAlignment="1">
      <alignment horizontal="center"/>
    </xf>
    <xf numFmtId="0" fontId="24" fillId="0" borderId="20" xfId="0" applyFont="1" applyBorder="1" applyAlignment="1">
      <alignment horizontal="center"/>
    </xf>
    <xf numFmtId="0" fontId="24" fillId="0" borderId="19" xfId="0" applyFont="1" applyBorder="1" applyAlignment="1">
      <alignment horizontal="center"/>
    </xf>
    <xf numFmtId="0" fontId="24" fillId="0" borderId="0" xfId="0" applyFont="1" applyAlignment="1">
      <alignment/>
    </xf>
    <xf numFmtId="2" fontId="0" fillId="0" borderId="0" xfId="0" applyNumberFormat="1" applyAlignment="1">
      <alignment horizontal="center"/>
    </xf>
    <xf numFmtId="0" fontId="25" fillId="0" borderId="0" xfId="0" applyFont="1" applyAlignment="1">
      <alignment vertical="center"/>
    </xf>
    <xf numFmtId="0" fontId="24" fillId="0" borderId="0" xfId="0" applyFont="1" applyAlignment="1">
      <alignment horizontal="center"/>
    </xf>
    <xf numFmtId="0" fontId="0" fillId="0" borderId="0" xfId="0" applyFont="1" applyAlignment="1">
      <alignment horizontal="center"/>
    </xf>
    <xf numFmtId="0" fontId="24" fillId="0" borderId="0" xfId="0" applyFont="1" applyAlignment="1">
      <alignment horizontal="center"/>
    </xf>
    <xf numFmtId="0" fontId="0" fillId="0" borderId="0" xfId="0" applyBorder="1" applyAlignment="1">
      <alignment/>
    </xf>
    <xf numFmtId="0" fontId="24" fillId="0" borderId="0" xfId="0" applyFont="1" applyBorder="1" applyAlignment="1">
      <alignment horizontal="center"/>
    </xf>
    <xf numFmtId="0" fontId="24" fillId="0" borderId="0" xfId="0" applyFont="1" applyBorder="1" applyAlignment="1">
      <alignment/>
    </xf>
    <xf numFmtId="0" fontId="24" fillId="0" borderId="0" xfId="0" applyFont="1" applyAlignment="1">
      <alignment horizontal="right"/>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Font="1" applyBorder="1" applyAlignment="1">
      <alignment horizontal="left"/>
    </xf>
    <xf numFmtId="0" fontId="0" fillId="0" borderId="0" xfId="0" applyFont="1" applyBorder="1" applyAlignment="1">
      <alignment horizontal="left"/>
    </xf>
    <xf numFmtId="0" fontId="0" fillId="0" borderId="25" xfId="0" applyBorder="1" applyAlignment="1">
      <alignment horizontal="left"/>
    </xf>
    <xf numFmtId="0" fontId="0" fillId="0" borderId="26" xfId="0" applyBorder="1" applyAlignment="1">
      <alignment horizontal="center"/>
    </xf>
    <xf numFmtId="0" fontId="0" fillId="0" borderId="27" xfId="0" applyBorder="1" applyAlignment="1">
      <alignment/>
    </xf>
    <xf numFmtId="0" fontId="0" fillId="0" borderId="28" xfId="0" applyBorder="1" applyAlignment="1">
      <alignment horizontal="left"/>
    </xf>
    <xf numFmtId="0" fontId="0" fillId="0" borderId="0" xfId="0" applyBorder="1" applyAlignment="1">
      <alignment horizontal="center"/>
    </xf>
    <xf numFmtId="0" fontId="0" fillId="0" borderId="29" xfId="0" applyBorder="1" applyAlignment="1">
      <alignment/>
    </xf>
    <xf numFmtId="0" fontId="0" fillId="0" borderId="30" xfId="0" applyBorder="1" applyAlignment="1">
      <alignment horizontal="left"/>
    </xf>
    <xf numFmtId="0" fontId="0" fillId="0" borderId="31" xfId="0" applyBorder="1" applyAlignment="1">
      <alignment horizontal="center"/>
    </xf>
    <xf numFmtId="0" fontId="0" fillId="0" borderId="32" xfId="0" applyBorder="1" applyAlignment="1">
      <alignment/>
    </xf>
    <xf numFmtId="0" fontId="0" fillId="0" borderId="0" xfId="0" applyFont="1" applyAlignment="1">
      <alignment horizontal="left"/>
    </xf>
    <xf numFmtId="0" fontId="0" fillId="0" borderId="0" xfId="0" applyBorder="1" applyAlignment="1">
      <alignment horizontal="left"/>
    </xf>
    <xf numFmtId="0" fontId="24" fillId="0" borderId="0" xfId="0" applyFont="1" applyAlignment="1">
      <alignment horizontal="justify" vertical="center"/>
    </xf>
    <xf numFmtId="2" fontId="0" fillId="0" borderId="33" xfId="0" applyNumberForma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26" fillId="0" borderId="10" xfId="0" applyFont="1" applyBorder="1" applyAlignment="1">
      <alignment horizontal="center" vertical="center"/>
    </xf>
    <xf numFmtId="0" fontId="0" fillId="0" borderId="10" xfId="0" applyBorder="1" applyAlignment="1">
      <alignment horizontal="left" vertical="center" wrapText="1"/>
    </xf>
    <xf numFmtId="0" fontId="0" fillId="0" borderId="0" xfId="0" applyFill="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Problem 1" xfId="55"/>
    <cellStyle name="Note" xfId="56"/>
    <cellStyle name="Output" xfId="57"/>
    <cellStyle name="Percent" xfId="58"/>
    <cellStyle name="Title" xfId="59"/>
    <cellStyle name="Total" xfId="60"/>
    <cellStyle name="Warning Text" xfId="61"/>
  </cellStyles>
  <dxfs count="2">
    <dxf>
      <font>
        <color indexed="43"/>
      </font>
    </dxf>
    <dxf>
      <font>
        <color rgb="FFFFFF99"/>
      </font>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114300</xdr:rowOff>
    </xdr:from>
    <xdr:to>
      <xdr:col>15</xdr:col>
      <xdr:colOff>28575</xdr:colOff>
      <xdr:row>7</xdr:row>
      <xdr:rowOff>9525</xdr:rowOff>
    </xdr:to>
    <xdr:sp>
      <xdr:nvSpPr>
        <xdr:cNvPr id="1" name="Rectangular Callout 1"/>
        <xdr:cNvSpPr>
          <a:spLocks/>
        </xdr:cNvSpPr>
      </xdr:nvSpPr>
      <xdr:spPr>
        <a:xfrm>
          <a:off x="3609975" y="276225"/>
          <a:ext cx="2162175" cy="1019175"/>
        </a:xfrm>
        <a:prstGeom prst="wedgeRectCallout">
          <a:avLst>
            <a:gd name="adj1" fmla="val 50472"/>
            <a:gd name="adj2" fmla="val 80967"/>
          </a:avLst>
        </a:prstGeom>
        <a:noFill/>
        <a:ln w="2540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editAs="oneCell">
    <xdr:from>
      <xdr:col>0</xdr:col>
      <xdr:colOff>28575</xdr:colOff>
      <xdr:row>7</xdr:row>
      <xdr:rowOff>38100</xdr:rowOff>
    </xdr:from>
    <xdr:to>
      <xdr:col>0</xdr:col>
      <xdr:colOff>942975</xdr:colOff>
      <xdr:row>14</xdr:row>
      <xdr:rowOff>0</xdr:rowOff>
    </xdr:to>
    <xdr:pic>
      <xdr:nvPicPr>
        <xdr:cNvPr id="2" name="Picture 2"/>
        <xdr:cNvPicPr preferRelativeResize="1">
          <a:picLocks noChangeAspect="1"/>
        </xdr:cNvPicPr>
      </xdr:nvPicPr>
      <xdr:blipFill>
        <a:blip r:embed="rId1"/>
        <a:stretch>
          <a:fillRect/>
        </a:stretch>
      </xdr:blipFill>
      <xdr:spPr>
        <a:xfrm>
          <a:off x="28575" y="1323975"/>
          <a:ext cx="914400" cy="1162050"/>
        </a:xfrm>
        <a:prstGeom prst="rect">
          <a:avLst/>
        </a:prstGeom>
        <a:noFill/>
        <a:ln w="9525" cmpd="sng">
          <a:noFill/>
        </a:ln>
      </xdr:spPr>
    </xdr:pic>
    <xdr:clientData/>
  </xdr:twoCellAnchor>
  <xdr:twoCellAnchor editAs="oneCell">
    <xdr:from>
      <xdr:col>15</xdr:col>
      <xdr:colOff>161925</xdr:colOff>
      <xdr:row>5</xdr:row>
      <xdr:rowOff>57150</xdr:rowOff>
    </xdr:from>
    <xdr:to>
      <xdr:col>17</xdr:col>
      <xdr:colOff>0</xdr:colOff>
      <xdr:row>12</xdr:row>
      <xdr:rowOff>114300</xdr:rowOff>
    </xdr:to>
    <xdr:pic>
      <xdr:nvPicPr>
        <xdr:cNvPr id="3" name="Picture 3"/>
        <xdr:cNvPicPr preferRelativeResize="1">
          <a:picLocks noChangeAspect="1"/>
        </xdr:cNvPicPr>
      </xdr:nvPicPr>
      <xdr:blipFill>
        <a:blip r:embed="rId2"/>
        <a:stretch>
          <a:fillRect/>
        </a:stretch>
      </xdr:blipFill>
      <xdr:spPr>
        <a:xfrm>
          <a:off x="5905500" y="1009650"/>
          <a:ext cx="695325" cy="1257300"/>
        </a:xfrm>
        <a:prstGeom prst="rect">
          <a:avLst/>
        </a:prstGeom>
        <a:noFill/>
        <a:ln w="9525" cmpd="sng">
          <a:noFill/>
        </a:ln>
      </xdr:spPr>
    </xdr:pic>
    <xdr:clientData/>
  </xdr:twoCellAnchor>
  <xdr:twoCellAnchor>
    <xdr:from>
      <xdr:col>0</xdr:col>
      <xdr:colOff>962025</xdr:colOff>
      <xdr:row>1</xdr:row>
      <xdr:rowOff>114300</xdr:rowOff>
    </xdr:from>
    <xdr:to>
      <xdr:col>8</xdr:col>
      <xdr:colOff>66675</xdr:colOff>
      <xdr:row>7</xdr:row>
      <xdr:rowOff>38100</xdr:rowOff>
    </xdr:to>
    <xdr:sp>
      <xdr:nvSpPr>
        <xdr:cNvPr id="4" name="Rectangular Callout 4"/>
        <xdr:cNvSpPr>
          <a:spLocks/>
        </xdr:cNvSpPr>
      </xdr:nvSpPr>
      <xdr:spPr>
        <a:xfrm>
          <a:off x="962025" y="276225"/>
          <a:ext cx="2314575" cy="1047750"/>
        </a:xfrm>
        <a:prstGeom prst="wedgeRectCallout">
          <a:avLst>
            <a:gd name="adj1" fmla="val -57000"/>
            <a:gd name="adj2" fmla="val 66115"/>
          </a:avLst>
        </a:prstGeom>
        <a:noFill/>
        <a:ln w="2540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iana\Ebrahim\TA%20at%20MIT\Spring2013\PS\PSet1\PS1G2_2013(So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S2G2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Kiana\.Trash\PS1G1_2013(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 P1"/>
      <sheetName val="Problem 1"/>
      <sheetName val="Problem 3 (G2)"/>
      <sheetName val="Inst P3"/>
    </sheetNames>
    <sheetDataSet>
      <sheetData sheetId="3">
        <row r="3">
          <cell r="A3">
            <v>1</v>
          </cell>
          <cell r="B3" t="str">
            <v>Hi.  In this spreadsheet, we have created the cells in which you can put the decision variables, formula, and RHS.  </v>
          </cell>
          <cell r="C3" t="str">
            <v>We've placed some of the data in the spreadsheet, but you will need to create the correct formulas and put the correct information into the Solver form.</v>
          </cell>
        </row>
        <row r="4">
          <cell r="A4">
            <v>2</v>
          </cell>
          <cell r="B4" t="str">
            <v>You will notice that there are nine cells in the red box.  You can view this as a hint.  There should be nine decision variables.</v>
          </cell>
          <cell r="C4" t="str">
            <v>You will probably want to put labels above the decision variables so that you can keep track of what each variable is.</v>
          </cell>
        </row>
        <row r="5">
          <cell r="A5">
            <v>3</v>
          </cell>
          <cell r="B5" t="str">
            <v>You may also notice that there is a big black box labeled "workspace"</v>
          </cell>
          <cell r="C5" t="str">
            <v/>
          </cell>
        </row>
        <row r="6">
          <cell r="A6">
            <v>4</v>
          </cell>
          <cell r="B6" t="str">
            <v>You may want to add coefficients of the constraints and or objective function in the workspace.</v>
          </cell>
          <cell r="C6" t="str">
            <v>In that way, you can use the SUMPRODUCT function.  You will be much less likely to make a mistake if all of the coefficients are listed in the workspace.</v>
          </cell>
        </row>
        <row r="7">
          <cell r="A7">
            <v>5</v>
          </cell>
          <cell r="B7" t="str">
            <v>So, that's it for now.  Best wishes. </v>
          </cell>
          <cell r="C7" t="str">
            <v>See you next assignment, or possibly in a tutorial.</v>
          </cell>
        </row>
        <row r="8">
          <cell r="A8">
            <v>6</v>
          </cell>
          <cell r="B8" t="str">
            <v/>
          </cell>
          <cell r="C8" t="str">
            <v/>
          </cell>
        </row>
        <row r="9">
          <cell r="A9">
            <v>7</v>
          </cell>
          <cell r="B9" t="str">
            <v>What are you looking here for?  There will be no more hints or help.</v>
          </cell>
          <cell r="C9" t="str">
            <v/>
          </cell>
        </row>
        <row r="10">
          <cell r="A10">
            <v>8</v>
          </cell>
          <cell r="B10" t="str">
            <v>Really.</v>
          </cell>
          <cell r="C10" t="str">
            <v/>
          </cell>
        </row>
        <row r="11">
          <cell r="A11">
            <v>9</v>
          </cell>
          <cell r="B11" t="str">
            <v/>
          </cell>
          <cell r="C11" t="str">
            <v/>
          </cell>
        </row>
        <row r="12">
          <cell r="A12">
            <v>10</v>
          </cell>
          <cell r="B12" t="str">
            <v/>
          </cell>
          <cell r="C12" t="str">
            <v/>
          </cell>
        </row>
        <row r="13">
          <cell r="A13">
            <v>11</v>
          </cell>
          <cell r="B13" t="str">
            <v/>
          </cell>
          <cell r="C13" t="str">
            <v/>
          </cell>
        </row>
        <row r="14">
          <cell r="A14">
            <v>12</v>
          </cell>
          <cell r="B14" t="str">
            <v/>
          </cell>
          <cell r="C14" t="str">
            <v/>
          </cell>
        </row>
        <row r="15">
          <cell r="A15">
            <v>13</v>
          </cell>
          <cell r="B15" t="str">
            <v/>
          </cell>
          <cell r="C15" t="str">
            <v/>
          </cell>
        </row>
        <row r="16">
          <cell r="A16">
            <v>14</v>
          </cell>
          <cell r="B16" t="str">
            <v/>
          </cell>
          <cell r="C16" t="str">
            <v/>
          </cell>
        </row>
        <row r="17">
          <cell r="A17">
            <v>15</v>
          </cell>
          <cell r="B17" t="str">
            <v/>
          </cell>
          <cell r="C17" t="str">
            <v/>
          </cell>
        </row>
        <row r="18">
          <cell r="A18">
            <v>16</v>
          </cell>
          <cell r="B18" t="str">
            <v/>
          </cell>
          <cell r="C18" t="str">
            <v/>
          </cell>
        </row>
        <row r="19">
          <cell r="A19">
            <v>17</v>
          </cell>
          <cell r="B19" t="str">
            <v/>
          </cell>
          <cell r="C19" t="str">
            <v/>
          </cell>
        </row>
        <row r="20">
          <cell r="A20">
            <v>18</v>
          </cell>
          <cell r="B20" t="str">
            <v/>
          </cell>
          <cell r="C20" t="str">
            <v/>
          </cell>
        </row>
        <row r="21">
          <cell r="A21">
            <v>19</v>
          </cell>
          <cell r="B21" t="str">
            <v/>
          </cell>
          <cell r="C21" t="str">
            <v/>
          </cell>
        </row>
        <row r="22">
          <cell r="A22">
            <v>20</v>
          </cell>
          <cell r="B22" t="str">
            <v/>
          </cell>
          <cell r="C22"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blem 2"/>
      <sheetName val="Problem 3 (G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blem 1"/>
      <sheetName val="Inst. P1"/>
      <sheetName val="Problem 3 (G1)"/>
      <sheetName val="Inst P3"/>
    </sheetNames>
    <sheetDataSet>
      <sheetData sheetId="1">
        <row r="3">
          <cell r="A3">
            <v>1</v>
          </cell>
          <cell r="B3" t="str">
            <v>Hi. I'm Cathy.  I'm going to help guide you through the first Excel spreadsheet of the first assignment.</v>
          </cell>
          <cell r="C3" t="str">
            <v>I'm McGraph.  I'll help Cathy guide you.  Remember to click on the upper arrow above Cathy in order to advance the "step number."</v>
          </cell>
        </row>
        <row r="4">
          <cell r="A4">
            <v>2</v>
          </cell>
          <cell r="B4" t="str">
            <v>You will notice that the data for the problem is already on the spreadsheet </v>
          </cell>
          <cell r="C4" t="str">
            <v>It's almost always a good idea to put the data in the spreadsheet in an easily accesible manner.</v>
          </cell>
        </row>
        <row r="5">
          <cell r="A5">
            <v>3</v>
          </cell>
          <cell r="B5" t="str">
            <v>There are two decision variables.  Use cells F17:G17 to hold the decision variables.    Now select "Solver" in the menu.     </v>
          </cell>
          <cell r="C5" t="str">
            <v>In Office 2008 for the Mac, you will need to open the program "Excel Solver" which is a separate program.  In Office 2011 for the Mac, you need to add Solver via Add-ins.  Then Solver will appear in the tools menu.</v>
          </cell>
        </row>
        <row r="6">
          <cell r="A6">
            <v>4</v>
          </cell>
          <cell r="B6" t="str">
            <v>Now that you see the Solver window, select "By Changing Cells" and enter "F17:G17".  Alternatively, you could have selected cells F17:G17, and the cell range would be entered into the Solver window. </v>
          </cell>
          <cell r="C6" t="str">
            <v>In Office 2008 for the Mac, you will need to click on the small button in the Solver window containing red and blue dots that is to the left of the word "guess".</v>
          </cell>
        </row>
        <row r="7">
          <cell r="A7">
            <v>5</v>
          </cell>
          <cell r="B7" t="str">
            <v>You will notice the formatting and the use of color borders on this page.  The formatting is to help provide some guidance, and is not needed for solving the problem.</v>
          </cell>
          <cell r="C7" t="str">
            <v>You will also notice that we have used the following convention.  The decision variables are below the data.  Then comes the objective function.  Then comes the constraints. </v>
          </cell>
        </row>
        <row r="8">
          <cell r="A8">
            <v>6</v>
          </cell>
          <cell r="B8" t="str">
            <v>Now close the Solver window by clicking on "close" (in the window).  Then put values 1 and 2 in F17:G17.   These values are just place holders for now.</v>
          </cell>
          <cell r="C8" t="str">
            <v/>
          </cell>
        </row>
        <row r="9">
          <cell r="A9">
            <v>7</v>
          </cell>
          <cell r="B9" t="str">
            <v>It's now time to enter the constraints of the problem.</v>
          </cell>
          <cell r="C9" t="str">
            <v>We'll give you some guidance for the first constraint.  Then you can do the remaining constraints on your own.</v>
          </cell>
        </row>
        <row r="10">
          <cell r="A10">
            <v>8</v>
          </cell>
          <cell r="B10" t="str">
            <v>There are five days of production.  This should be put in cell H22.  But don't write "5" in cell H22.  Instead, write "= I11."</v>
          </cell>
          <cell r="C10" t="str">
            <v>In general, don't write values for the right hand sides of constraints.  Instead, reference the original data.  That way, if the original data is changed, the values in the constraints are automatically changed.</v>
          </cell>
        </row>
        <row r="11">
          <cell r="A11">
            <v>9</v>
          </cell>
          <cell r="B11" t="str">
            <v>Now express the total manufacturing capacity in terms of the decision variables, and put the formula in cell F22.   Hopefully, you already have figured out the coefficients.</v>
          </cell>
          <cell r="C11" t="str">
            <v>Make sure that your calculation of the production is correct.  For example, if the number of iPad covers is 10,000, then it accounts for 2 days of production.</v>
          </cell>
        </row>
        <row r="12">
          <cell r="A12">
            <v>10</v>
          </cell>
          <cell r="B12" t="str">
            <v>Finally, put "&lt;=" in Cell F22.  The purpose of this is to make the spreadsheet easier to read.  It has no impact on any of the computations.  </v>
          </cell>
          <cell r="C12" t="str">
            <v>In general, it is a good idea to use "&lt;=", "&gt;=" and "=" when expressing constraints on the spreadsheet, for ease of reading.</v>
          </cell>
        </row>
        <row r="13">
          <cell r="A13">
            <v>11</v>
          </cell>
          <cell r="B13" t="str">
            <v>Now, select Solver again.  To the right of "Subject to the constraints" click on "Add."  The cell reference is where the formula for the constraint is held.  In this case, it is in F22.</v>
          </cell>
          <cell r="C13" t="str">
            <v>The type of constraint is "&lt;=".  The "Constraint" refers to the cell holding the RHS of the constraint.  In this case, it is cell H22.  After entering "H22", click on "OK".</v>
          </cell>
        </row>
        <row r="14">
          <cell r="A14">
            <v>12</v>
          </cell>
          <cell r="B14" t="str">
            <v>We have now added the first constraint to the problem.  We could have added it in other  ways.  For example, you could have listed I11 as the "constraint".  </v>
          </cell>
          <cell r="C14" t="str">
            <v>But this makes the spreadsheet much harder to read. More importantly, it makes the spreadsheet much harder to debug.  </v>
          </cell>
        </row>
        <row r="15">
          <cell r="A15">
            <v>13</v>
          </cell>
          <cell r="B15" t="str">
            <v>Now add the remaining constraints for storage, the min production of iPad covers, and the max production of iPhone covers.</v>
          </cell>
          <cell r="C15" t="str">
            <v>Remember that the RHS should reference data in the spreadsheet rather than be entered as a number. </v>
          </cell>
        </row>
        <row r="16">
          <cell r="A16">
            <v>14</v>
          </cell>
          <cell r="B16" t="str">
            <v>Now it is time to enter the revenue function.  Enter the formula for the revenue function. </v>
          </cell>
          <cell r="C16" t="str">
            <v>You should enter the formula in cell F19.</v>
          </cell>
        </row>
        <row r="17">
          <cell r="A17">
            <v>15</v>
          </cell>
          <cell r="B17" t="str">
            <v>The obvious thing to do is to enter "10000*F17 + 5000*G17".</v>
          </cell>
          <cell r="C17" t="str">
            <v>It is both obvious and correct.  It is also probably the fastest way of entering the formula.</v>
          </cell>
        </row>
        <row r="18">
          <cell r="A18">
            <v>16</v>
          </cell>
          <cell r="B18" t="str">
            <v>But we are going to ask you to enter it a different way, using SUMPRODUCT.  The formula should be "=SUMPRODUCT(F15:G15,F17:G17)"</v>
          </cell>
          <cell r="C18" t="str">
            <v>"F15:G15" is the array in which the data on profit is stored.  "F17:G17" is the array holding the decision variables.</v>
          </cell>
        </row>
        <row r="19">
          <cell r="A19">
            <v>17</v>
          </cell>
          <cell r="B19" t="str">
            <v>SUMPRODUCT creates the inner product of the two arrays.  In this case, it is equivalent to the formula "="F15*F17 + G15*G17".</v>
          </cell>
          <cell r="C19" t="str">
            <v>Using SUMPRODUCT requires more effort when there are only two decision variables.  But it is much easier when there are lots of decision variables.</v>
          </cell>
        </row>
        <row r="20">
          <cell r="A20">
            <v>18</v>
          </cell>
          <cell r="B20" t="str">
            <v>For some linear programs, one can create the formula for the first constraint using SUMPRODUCT, and then create the formula for the remaining constraints using a copy-down command.</v>
          </cell>
          <cell r="C20" t="str">
            <v>But if you use this approach, you need to remember to use "$F17:$G17" in the first SUMPRODUCT.  This would ensure that the other formulae using SUMPRODUCT would also contain "$F17:$G17".</v>
          </cell>
        </row>
        <row r="21">
          <cell r="A21">
            <v>19</v>
          </cell>
          <cell r="B21" t="str">
            <v>Figuring out when to use "$" in formulae takes some practice.  But once it is learned, it is extremely useful.</v>
          </cell>
          <cell r="C21" t="str">
            <v/>
          </cell>
        </row>
        <row r="22">
          <cell r="A22">
            <v>20</v>
          </cell>
          <cell r="B22" t="str">
            <v>Now open up Solver again, and put "F19" into "Set Target Cell."</v>
          </cell>
          <cell r="C22" t="str">
            <v/>
          </cell>
        </row>
        <row r="23">
          <cell r="A23">
            <v>21</v>
          </cell>
          <cell r="B23" t="str">
            <v>We are almost ready to click on "Solve."  But first, you need to click on "Max" which is to the right of "Equal To."  (If it was already selected, you don't need to do anything).</v>
          </cell>
          <cell r="C23" t="str">
            <v>If you had clicked on "Min", Solver would have determined the solution with the minimum revenue.</v>
          </cell>
        </row>
        <row r="24">
          <cell r="A24">
            <v>22</v>
          </cell>
          <cell r="B24" t="str">
            <v>You still need to say that all variables are nonnegative and  that the problem is a linear program.  This can occur either on the dialogue box in front of you or by clicking on options.</v>
          </cell>
          <cell r="C24" t="str">
            <v>Different versions of Excel have different ways of doing this.  In Excel 2010 and 2011 this is done on the first dialogue box.  To say that it is an LP, write that Simplex should be used as the solution method.</v>
          </cell>
        </row>
        <row r="25">
          <cell r="A25">
            <v>23</v>
          </cell>
          <cell r="B25" t="str">
            <v>It really is important to click on "assume linear model."  For now, please take my word for it.</v>
          </cell>
          <cell r="C25" t="str">
            <v>Cathy knows what she is talking about.</v>
          </cell>
        </row>
        <row r="26">
          <cell r="A26">
            <v>24</v>
          </cell>
          <cell r="B26" t="str">
            <v>Now click on Solve.  Excel solver will obtain the optimum value for the decision variables.</v>
          </cell>
          <cell r="C26" t="str">
            <v>You can save the solution or you can revert to the spreadsheet before the LP was solved.</v>
          </cell>
        </row>
        <row r="27">
          <cell r="A27">
            <v>25</v>
          </cell>
          <cell r="B27" t="str">
            <v>That's the end for our help with this problem.  </v>
          </cell>
          <cell r="C27" t="str">
            <v>Goodbye from Cathy and me until we meet again.</v>
          </cell>
        </row>
        <row r="28">
          <cell r="A28">
            <v>26</v>
          </cell>
          <cell r="B28" t="str">
            <v/>
          </cell>
          <cell r="C28" t="str">
            <v/>
          </cell>
        </row>
        <row r="29">
          <cell r="A29">
            <v>27</v>
          </cell>
          <cell r="B29" t="str">
            <v/>
          </cell>
          <cell r="C29" t="str">
            <v/>
          </cell>
        </row>
        <row r="30">
          <cell r="A30">
            <v>28</v>
          </cell>
          <cell r="B30" t="str">
            <v/>
          </cell>
          <cell r="C30" t="str">
            <v/>
          </cell>
        </row>
        <row r="31">
          <cell r="A31">
            <v>29</v>
          </cell>
          <cell r="B31" t="str">
            <v/>
          </cell>
          <cell r="C31" t="str">
            <v/>
          </cell>
        </row>
        <row r="32">
          <cell r="A32">
            <v>30</v>
          </cell>
          <cell r="B32" t="str">
            <v/>
          </cell>
          <cell r="C32" t="str">
            <v/>
          </cell>
        </row>
        <row r="33">
          <cell r="A33">
            <v>31</v>
          </cell>
          <cell r="B33" t="str">
            <v/>
          </cell>
          <cell r="C33" t="str">
            <v/>
          </cell>
        </row>
        <row r="34">
          <cell r="A34">
            <v>32</v>
          </cell>
          <cell r="B34" t="str">
            <v/>
          </cell>
          <cell r="C34" t="str">
            <v/>
          </cell>
        </row>
        <row r="35">
          <cell r="A35">
            <v>33</v>
          </cell>
          <cell r="B35" t="str">
            <v/>
          </cell>
          <cell r="C35" t="str">
            <v/>
          </cell>
        </row>
        <row r="36">
          <cell r="A36">
            <v>34</v>
          </cell>
          <cell r="B36" t="str">
            <v/>
          </cell>
          <cell r="C36" t="str">
            <v/>
          </cell>
        </row>
        <row r="37">
          <cell r="A37">
            <v>35</v>
          </cell>
          <cell r="B37" t="str">
            <v/>
          </cell>
          <cell r="C37"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BH393"/>
  <sheetViews>
    <sheetView tabSelected="1" zoomScale="120" zoomScaleNormal="120" workbookViewId="0" topLeftCell="A1">
      <selection activeCell="A19" sqref="A19"/>
    </sheetView>
  </sheetViews>
  <sheetFormatPr defaultColWidth="8.75390625" defaultRowHeight="12.75"/>
  <cols>
    <col min="1" max="1" width="13.00390625" style="0" customWidth="1"/>
    <col min="2" max="2" width="4.375" style="2" customWidth="1"/>
    <col min="3" max="3" width="2.625" style="2" customWidth="1"/>
    <col min="4" max="4" width="4.625" style="2" customWidth="1"/>
    <col min="5" max="5" width="1.75390625" style="2" customWidth="1"/>
    <col min="6" max="10" width="5.25390625" style="2" customWidth="1"/>
    <col min="11" max="11" width="5.375" style="2" customWidth="1"/>
    <col min="12" max="12" width="5.25390625" style="2" customWidth="1"/>
    <col min="13" max="13" width="2.75390625" style="2" customWidth="1"/>
    <col min="14" max="14" width="2.00390625" style="2" customWidth="1"/>
    <col min="15" max="15" width="7.375" style="5" customWidth="1"/>
    <col min="16" max="16" width="5.875" style="0" customWidth="1"/>
    <col min="17" max="18" width="5.375" style="0" customWidth="1"/>
    <col min="19" max="19" width="17.125" style="0" customWidth="1"/>
    <col min="20" max="20" width="3.875" style="0" customWidth="1"/>
    <col min="21" max="21" width="26.25390625" style="0" customWidth="1"/>
    <col min="22" max="22" width="3.25390625" style="0" customWidth="1"/>
    <col min="23" max="23" width="29.375" style="0" customWidth="1"/>
    <col min="24" max="25" width="11.00390625" style="0" customWidth="1"/>
    <col min="26" max="26" width="4.25390625" style="2" customWidth="1"/>
    <col min="27" max="27" width="3.75390625" style="2" customWidth="1"/>
    <col min="28" max="28" width="4.75390625" style="0" customWidth="1"/>
    <col min="29" max="29" width="4.625" style="0" customWidth="1"/>
    <col min="30" max="30" width="3.75390625" style="0" customWidth="1"/>
    <col min="31" max="32" width="4.625" style="2" customWidth="1"/>
    <col min="33" max="33" width="4.625" style="0" customWidth="1"/>
    <col min="34" max="34" width="6.875" style="0" customWidth="1"/>
    <col min="35" max="35" width="5.875" style="2" customWidth="1"/>
    <col min="36" max="36" width="6.00390625" style="2" customWidth="1"/>
    <col min="37" max="37" width="4.625" style="0" customWidth="1"/>
    <col min="38" max="38" width="4.375" style="0" customWidth="1"/>
    <col min="39" max="39" width="4.75390625" style="0" customWidth="1"/>
    <col min="40" max="63" width="4.625" style="0" customWidth="1"/>
    <col min="64" max="255" width="11.00390625" style="0" customWidth="1"/>
  </cols>
  <sheetData>
    <row r="2" spans="3:15" ht="12.75">
      <c r="C2"/>
      <c r="D2"/>
      <c r="E2"/>
      <c r="F2"/>
      <c r="G2"/>
      <c r="H2"/>
      <c r="I2"/>
      <c r="J2"/>
      <c r="K2"/>
      <c r="L2"/>
      <c r="M2"/>
      <c r="N2"/>
      <c r="O2"/>
    </row>
    <row r="3" spans="1:15" ht="12.75" customHeight="1">
      <c r="A3" t="s">
        <v>17</v>
      </c>
      <c r="B3" s="35" t="str">
        <f>VLOOKUP(A5,T:U,2)</f>
        <v>Hi, McGraph and I will be helping out in a pivoting problem.  First, you need to fill in the tableau with coefficients from Problem 1a!</v>
      </c>
      <c r="C3" s="35"/>
      <c r="D3" s="35"/>
      <c r="E3" s="35"/>
      <c r="F3" s="35"/>
      <c r="G3" s="35"/>
      <c r="H3" s="35"/>
      <c r="I3" s="17"/>
      <c r="J3" s="35" t="str">
        <f>VLOOKUP(A5,instructions10,4)</f>
        <v>To pivot, you just need to enter the pivot column and the pivot row in the boxes to the left of the tableau.</v>
      </c>
      <c r="K3" s="36"/>
      <c r="L3" s="36"/>
      <c r="M3" s="36"/>
      <c r="N3" s="36"/>
      <c r="O3" s="36"/>
    </row>
    <row r="4" spans="1:15" ht="18">
      <c r="A4" s="1"/>
      <c r="B4" s="35"/>
      <c r="C4" s="35"/>
      <c r="D4" s="35"/>
      <c r="E4" s="35"/>
      <c r="F4" s="35"/>
      <c r="G4" s="35"/>
      <c r="H4" s="35"/>
      <c r="I4" s="17"/>
      <c r="J4" s="36"/>
      <c r="K4" s="36"/>
      <c r="L4" s="36"/>
      <c r="M4" s="36"/>
      <c r="N4" s="36"/>
      <c r="O4" s="36"/>
    </row>
    <row r="5" spans="1:26" ht="18.75" thickBot="1">
      <c r="A5" s="1">
        <v>1</v>
      </c>
      <c r="B5" s="35"/>
      <c r="C5" s="35"/>
      <c r="D5" s="35"/>
      <c r="E5" s="35"/>
      <c r="F5" s="35"/>
      <c r="G5" s="35"/>
      <c r="H5" s="35"/>
      <c r="I5" s="17"/>
      <c r="J5" s="36"/>
      <c r="K5" s="36"/>
      <c r="L5" s="36"/>
      <c r="M5" s="36"/>
      <c r="N5" s="36"/>
      <c r="O5" s="36"/>
      <c r="Z5" s="2" t="s">
        <v>16</v>
      </c>
    </row>
    <row r="6" spans="2:27" ht="13.5" thickTop="1">
      <c r="B6" s="35"/>
      <c r="C6" s="35"/>
      <c r="D6" s="35"/>
      <c r="E6" s="35"/>
      <c r="F6" s="35"/>
      <c r="G6" s="35"/>
      <c r="H6" s="35"/>
      <c r="I6" s="17"/>
      <c r="J6" s="36"/>
      <c r="K6" s="36"/>
      <c r="L6" s="36"/>
      <c r="M6" s="36"/>
      <c r="N6" s="36"/>
      <c r="O6" s="36"/>
      <c r="Z6" s="19" t="s">
        <v>15</v>
      </c>
      <c r="AA6" s="18">
        <v>2</v>
      </c>
    </row>
    <row r="7" spans="2:27" ht="12.75">
      <c r="B7" s="35"/>
      <c r="C7" s="35"/>
      <c r="D7" s="35"/>
      <c r="E7" s="35"/>
      <c r="F7" s="35"/>
      <c r="G7" s="35"/>
      <c r="H7" s="35"/>
      <c r="I7" s="17"/>
      <c r="J7" s="36"/>
      <c r="K7" s="36"/>
      <c r="L7" s="36"/>
      <c r="M7" s="36"/>
      <c r="N7" s="36"/>
      <c r="O7" s="36"/>
      <c r="Z7" s="16" t="s">
        <v>14</v>
      </c>
      <c r="AA7" s="15">
        <v>3</v>
      </c>
    </row>
    <row r="8" spans="2:27" ht="12.75">
      <c r="B8"/>
      <c r="C8"/>
      <c r="D8"/>
      <c r="E8"/>
      <c r="F8"/>
      <c r="G8"/>
      <c r="H8"/>
      <c r="I8"/>
      <c r="J8"/>
      <c r="K8"/>
      <c r="L8"/>
      <c r="M8"/>
      <c r="N8"/>
      <c r="O8"/>
      <c r="Z8" s="16" t="s">
        <v>13</v>
      </c>
      <c r="AA8" s="15">
        <v>4</v>
      </c>
    </row>
    <row r="9" spans="2:27" ht="12.75">
      <c r="B9"/>
      <c r="C9"/>
      <c r="D9"/>
      <c r="E9"/>
      <c r="M9" s="23"/>
      <c r="O9" s="2"/>
      <c r="P9" s="2"/>
      <c r="Z9" s="16" t="s">
        <v>12</v>
      </c>
      <c r="AA9" s="15">
        <v>5</v>
      </c>
    </row>
    <row r="10" spans="2:27" ht="14.25">
      <c r="B10"/>
      <c r="C10"/>
      <c r="D10" s="3" t="s">
        <v>0</v>
      </c>
      <c r="E10"/>
      <c r="F10" s="4" t="s">
        <v>11</v>
      </c>
      <c r="G10" s="34" t="s">
        <v>42</v>
      </c>
      <c r="H10" s="34" t="s">
        <v>44</v>
      </c>
      <c r="I10" s="34" t="s">
        <v>43</v>
      </c>
      <c r="J10" s="2" t="s">
        <v>18</v>
      </c>
      <c r="K10" s="2" t="s">
        <v>19</v>
      </c>
      <c r="L10" s="2" t="s">
        <v>20</v>
      </c>
      <c r="M10" s="23" t="s">
        <v>21</v>
      </c>
      <c r="O10" s="2" t="s">
        <v>10</v>
      </c>
      <c r="P10" s="2"/>
      <c r="Z10" s="16" t="s">
        <v>9</v>
      </c>
      <c r="AA10" s="15">
        <v>6</v>
      </c>
    </row>
    <row r="11" spans="2:60" ht="15">
      <c r="B11" t="s">
        <v>8</v>
      </c>
      <c r="C11"/>
      <c r="D11" t="s">
        <v>8</v>
      </c>
      <c r="E11"/>
      <c r="F11" s="11">
        <v>1</v>
      </c>
      <c r="G11" s="30">
        <v>6</v>
      </c>
      <c r="H11" s="11">
        <v>4</v>
      </c>
      <c r="I11" s="11">
        <v>8</v>
      </c>
      <c r="J11" s="11">
        <v>0</v>
      </c>
      <c r="K11" s="11">
        <v>0</v>
      </c>
      <c r="L11" s="20">
        <v>0</v>
      </c>
      <c r="M11" s="25"/>
      <c r="N11" s="22"/>
      <c r="O11" s="11">
        <v>0</v>
      </c>
      <c r="P11" s="2"/>
      <c r="Z11" s="16" t="s">
        <v>7</v>
      </c>
      <c r="AA11" s="15">
        <v>7</v>
      </c>
      <c r="AE11" s="12" t="e">
        <f>MOD(AE13,6)</f>
        <v>#VALUE!</v>
      </c>
      <c r="AF11" s="2">
        <f aca="true" t="shared" si="0" ref="AF11:AF42">ROW(AD11)-10</f>
        <v>1</v>
      </c>
      <c r="AH11" s="11" t="e">
        <f>INDEX(matrix10,AF11,AC13)</f>
        <v>#VALUE!</v>
      </c>
      <c r="AI11" s="2">
        <f>IF(AF11=AE13,1,0)</f>
        <v>0</v>
      </c>
      <c r="AJ11" s="2">
        <f>IF(AI11=1,1/AH11,0)</f>
        <v>0</v>
      </c>
      <c r="AX11" t="e">
        <f>IF($AI11=1,AL13,F11-$AH11*AL13)</f>
        <v>#VALUE!</v>
      </c>
      <c r="AY11" t="e">
        <f>IF($AI11=1,AM13,G11-$AH11*AM13)</f>
        <v>#VALUE!</v>
      </c>
      <c r="AZ11" t="e">
        <f>IF($AI11=1,AN13,H11-$AH11*AN13)</f>
        <v>#VALUE!</v>
      </c>
      <c r="BA11" t="e">
        <f>IF($AI11=1,AO13,I11-$AH11*AO13)</f>
        <v>#VALUE!</v>
      </c>
      <c r="BB11" t="e">
        <f>IF($AI11=1,AP13,#REF!-$AH11*AP13)</f>
        <v>#REF!</v>
      </c>
      <c r="BC11" t="e">
        <f aca="true" t="shared" si="1" ref="BC11:BH11">IF($AI11=1,AQ13,J11-$AH11*AQ13)</f>
        <v>#VALUE!</v>
      </c>
      <c r="BD11" t="e">
        <f t="shared" si="1"/>
        <v>#VALUE!</v>
      </c>
      <c r="BE11" t="e">
        <f t="shared" si="1"/>
        <v>#VALUE!</v>
      </c>
      <c r="BF11" t="e">
        <f t="shared" si="1"/>
        <v>#VALUE!</v>
      </c>
      <c r="BG11" t="e">
        <f t="shared" si="1"/>
        <v>#VALUE!</v>
      </c>
      <c r="BH11" t="e">
        <f t="shared" si="1"/>
        <v>#VALUE!</v>
      </c>
    </row>
    <row r="12" spans="2:60" ht="13.5" thickBot="1">
      <c r="B12" t="s">
        <v>6</v>
      </c>
      <c r="C12"/>
      <c r="D12" t="s">
        <v>5</v>
      </c>
      <c r="E12"/>
      <c r="F12" s="9">
        <v>0</v>
      </c>
      <c r="G12" s="29"/>
      <c r="H12" s="9">
        <v>0.02</v>
      </c>
      <c r="I12" s="9">
        <v>0.04</v>
      </c>
      <c r="J12" s="9">
        <v>1</v>
      </c>
      <c r="K12" s="9">
        <v>0</v>
      </c>
      <c r="L12" s="9">
        <v>0</v>
      </c>
      <c r="M12" s="25"/>
      <c r="N12" s="22"/>
      <c r="O12" s="9">
        <v>12</v>
      </c>
      <c r="P12" s="2"/>
      <c r="Z12" s="16" t="s">
        <v>4</v>
      </c>
      <c r="AA12" s="15">
        <v>8</v>
      </c>
      <c r="AF12" s="2">
        <f t="shared" si="0"/>
        <v>2</v>
      </c>
      <c r="AH12" s="9" t="e">
        <f>INDEX(matrix10,AF12,AC13)</f>
        <v>#VALUE!</v>
      </c>
      <c r="AI12" s="2">
        <f>IF(AF12=AE13,1,0)</f>
        <v>0</v>
      </c>
      <c r="AJ12" s="2">
        <f>IF(AI12=1,1/AH12,0)</f>
        <v>0</v>
      </c>
      <c r="AX12" t="e">
        <f>IF($AI12=1,AL13,F12-$AH12*AL13)</f>
        <v>#VALUE!</v>
      </c>
      <c r="AY12" t="e">
        <f>IF($AI12=1,AM13,G12-$AH12*AM13)</f>
        <v>#VALUE!</v>
      </c>
      <c r="AZ12" t="e">
        <f>IF($AI12=1,AN13,H12-$AH12*AN13)</f>
        <v>#VALUE!</v>
      </c>
      <c r="BA12" t="e">
        <f>IF($AI12=1,AO13,I12-$AH12*AO13)</f>
        <v>#VALUE!</v>
      </c>
      <c r="BB12" t="e">
        <f>IF($AI12=1,AP13,#REF!-$AH12*AP13)</f>
        <v>#REF!</v>
      </c>
      <c r="BC12" t="e">
        <f aca="true" t="shared" si="2" ref="BC12:BH12">IF($AI12=1,AQ13,J12-$AH12*AQ13)</f>
        <v>#VALUE!</v>
      </c>
      <c r="BD12" t="e">
        <f t="shared" si="2"/>
        <v>#VALUE!</v>
      </c>
      <c r="BE12" t="e">
        <f t="shared" si="2"/>
        <v>#VALUE!</v>
      </c>
      <c r="BF12" t="e">
        <f t="shared" si="2"/>
        <v>#VALUE!</v>
      </c>
      <c r="BG12" t="e">
        <f t="shared" si="2"/>
        <v>#VALUE!</v>
      </c>
      <c r="BH12" t="e">
        <f t="shared" si="2"/>
        <v>#VALUE!</v>
      </c>
    </row>
    <row r="13" spans="2:60" ht="13.5" thickBot="1">
      <c r="B13" s="32"/>
      <c r="D13" s="10"/>
      <c r="E13"/>
      <c r="F13" s="9">
        <v>0</v>
      </c>
      <c r="G13" s="29"/>
      <c r="H13" s="9">
        <v>0.02</v>
      </c>
      <c r="I13" s="9">
        <v>0.02</v>
      </c>
      <c r="J13" s="9">
        <v>0</v>
      </c>
      <c r="K13" s="9">
        <v>1</v>
      </c>
      <c r="L13" s="9">
        <v>0</v>
      </c>
      <c r="M13" s="25"/>
      <c r="N13" s="22"/>
      <c r="O13" s="9">
        <v>14</v>
      </c>
      <c r="P13" s="2"/>
      <c r="Z13" s="16" t="s">
        <v>3</v>
      </c>
      <c r="AA13" s="15">
        <v>9</v>
      </c>
      <c r="AC13" s="10">
        <f>VLOOKUP(B13,alpha,2)</f>
        <v>0</v>
      </c>
      <c r="AD13" s="2"/>
      <c r="AE13" s="10" t="str">
        <f>IF(D13&gt;0,D13-10," ")</f>
        <v> </v>
      </c>
      <c r="AF13" s="2">
        <f t="shared" si="0"/>
        <v>3</v>
      </c>
      <c r="AH13" s="9" t="e">
        <f>INDEX(matrix10,AF13,AC13)</f>
        <v>#VALUE!</v>
      </c>
      <c r="AI13" s="2">
        <f>IF(AF13=AE13,1,0)</f>
        <v>0</v>
      </c>
      <c r="AJ13" s="2">
        <f>IF(AI13=1,1/AH13,0)</f>
        <v>0</v>
      </c>
      <c r="AL13" s="9">
        <f>SUMPRODUCT($AJ11:$AJ14,F11:F14)</f>
        <v>0</v>
      </c>
      <c r="AM13" s="9">
        <f>SUMPRODUCT($AJ11:$AJ14,G11:G14)</f>
        <v>0</v>
      </c>
      <c r="AN13" s="9">
        <f>SUMPRODUCT($AJ11:$AJ14,H11:H14)</f>
        <v>0</v>
      </c>
      <c r="AO13" s="9">
        <f>SUMPRODUCT($AJ11:$AJ14,I11:I14)</f>
        <v>0</v>
      </c>
      <c r="AP13" s="9" t="e">
        <f>SUMPRODUCT($AJ11:$AJ14,#REF!)</f>
        <v>#REF!</v>
      </c>
      <c r="AQ13" s="9">
        <f aca="true" t="shared" si="3" ref="AQ13:AV13">SUMPRODUCT($AJ11:$AJ14,J11:J14)</f>
        <v>0</v>
      </c>
      <c r="AR13" s="9">
        <f t="shared" si="3"/>
        <v>0</v>
      </c>
      <c r="AS13" s="9">
        <f t="shared" si="3"/>
        <v>0</v>
      </c>
      <c r="AT13" s="9">
        <f t="shared" si="3"/>
        <v>0</v>
      </c>
      <c r="AU13" s="9">
        <f t="shared" si="3"/>
        <v>0</v>
      </c>
      <c r="AV13" s="9">
        <f t="shared" si="3"/>
        <v>0</v>
      </c>
      <c r="AX13" t="e">
        <f>IF($AI13=1,AL13,F13-$AH13*AL13)</f>
        <v>#VALUE!</v>
      </c>
      <c r="AY13" t="e">
        <f>IF($AI13=1,AM13,G13-$AH13*AM13)</f>
        <v>#VALUE!</v>
      </c>
      <c r="AZ13" t="e">
        <f>IF($AI13=1,AN13,H13-$AH13*AN13)</f>
        <v>#VALUE!</v>
      </c>
      <c r="BA13" t="e">
        <f>IF($AI13=1,AO13,I13-$AH13*AO13)</f>
        <v>#VALUE!</v>
      </c>
      <c r="BB13" t="e">
        <f>IF($AI13=1,AP13,#REF!-$AH13*AP13)</f>
        <v>#REF!</v>
      </c>
      <c r="BC13" t="e">
        <f aca="true" t="shared" si="4" ref="BC13:BH13">IF($AI13=1,AQ13,J13-$AH13*AQ13)</f>
        <v>#VALUE!</v>
      </c>
      <c r="BD13" t="e">
        <f t="shared" si="4"/>
        <v>#VALUE!</v>
      </c>
      <c r="BE13" t="e">
        <f t="shared" si="4"/>
        <v>#VALUE!</v>
      </c>
      <c r="BF13" t="e">
        <f t="shared" si="4"/>
        <v>#VALUE!</v>
      </c>
      <c r="BG13" t="e">
        <f t="shared" si="4"/>
        <v>#VALUE!</v>
      </c>
      <c r="BH13" t="e">
        <f t="shared" si="4"/>
        <v>#VALUE!</v>
      </c>
    </row>
    <row r="14" spans="2:60" ht="12.75">
      <c r="B14"/>
      <c r="C14"/>
      <c r="D14"/>
      <c r="E14"/>
      <c r="F14" s="9">
        <v>0</v>
      </c>
      <c r="G14" s="29"/>
      <c r="H14" s="9">
        <v>0.01</v>
      </c>
      <c r="I14" s="9">
        <v>0.02</v>
      </c>
      <c r="J14" s="9">
        <v>0</v>
      </c>
      <c r="K14" s="9">
        <v>0</v>
      </c>
      <c r="L14" s="9">
        <v>1</v>
      </c>
      <c r="M14" s="25"/>
      <c r="N14" s="22"/>
      <c r="O14" s="9">
        <v>16</v>
      </c>
      <c r="P14" s="2"/>
      <c r="Z14" s="16">
        <v>0</v>
      </c>
      <c r="AA14" s="15">
        <v>0</v>
      </c>
      <c r="AF14" s="2">
        <f t="shared" si="0"/>
        <v>4</v>
      </c>
      <c r="AH14" s="9" t="e">
        <f>INDEX(matrix10,AF14,AC13)</f>
        <v>#VALUE!</v>
      </c>
      <c r="AI14" s="2">
        <f>IF(AF14=AE13,1,0)</f>
        <v>0</v>
      </c>
      <c r="AJ14" s="2">
        <f>IF(AI14=1,1/AH14,0)</f>
        <v>0</v>
      </c>
      <c r="AX14" t="e">
        <f>IF($AI14=1,AL13,F14-$AH14*AL13)</f>
        <v>#VALUE!</v>
      </c>
      <c r="AY14" t="e">
        <f>IF($AI14=1,AM13,G14-$AH14*AM13)</f>
        <v>#VALUE!</v>
      </c>
      <c r="AZ14" t="e">
        <f>IF($AI14=1,AN13,H14-$AH14*AN13)</f>
        <v>#VALUE!</v>
      </c>
      <c r="BA14" t="e">
        <f>IF($AI14=1,AO13,I14-$AH14*AO13)</f>
        <v>#VALUE!</v>
      </c>
      <c r="BB14" t="e">
        <f>IF($AI14=1,AP13,#REF!-$AH14*AP13)</f>
        <v>#REF!</v>
      </c>
      <c r="BC14" t="e">
        <f aca="true" t="shared" si="5" ref="BC14:BH14">IF($AI14=1,AQ13,J14-$AH14*AQ13)</f>
        <v>#VALUE!</v>
      </c>
      <c r="BD14" t="e">
        <f t="shared" si="5"/>
        <v>#VALUE!</v>
      </c>
      <c r="BE14" t="e">
        <f t="shared" si="5"/>
        <v>#VALUE!</v>
      </c>
      <c r="BF14" t="e">
        <f t="shared" si="5"/>
        <v>#VALUE!</v>
      </c>
      <c r="BG14" t="e">
        <f t="shared" si="5"/>
        <v>#VALUE!</v>
      </c>
      <c r="BH14" t="e">
        <f t="shared" si="5"/>
        <v>#VALUE!</v>
      </c>
    </row>
    <row r="15" spans="2:32" ht="13.5" thickBot="1">
      <c r="B15"/>
      <c r="C15"/>
      <c r="D15"/>
      <c r="E15"/>
      <c r="M15" s="23"/>
      <c r="O15" s="2"/>
      <c r="P15" s="2"/>
      <c r="Z15" s="14" t="s">
        <v>2</v>
      </c>
      <c r="AA15" s="13">
        <v>11</v>
      </c>
      <c r="AF15" s="2">
        <f t="shared" si="0"/>
        <v>5</v>
      </c>
    </row>
    <row r="16" spans="2:32" ht="13.5" thickTop="1">
      <c r="B16"/>
      <c r="C16"/>
      <c r="D16"/>
      <c r="E16"/>
      <c r="M16" s="23"/>
      <c r="O16" s="2"/>
      <c r="P16" s="2"/>
      <c r="AF16" s="2">
        <f t="shared" si="0"/>
        <v>6</v>
      </c>
    </row>
    <row r="17" spans="2:60" ht="15.75">
      <c r="B17"/>
      <c r="C17"/>
      <c r="D17"/>
      <c r="E17"/>
      <c r="F17" s="11" t="str">
        <f>IF($D13&gt;0,AX11," ")</f>
        <v> </v>
      </c>
      <c r="G17" s="11" t="str">
        <f>IF($D13&gt;0,AY11," ")</f>
        <v> </v>
      </c>
      <c r="H17" s="11" t="str">
        <f>IF($D13&gt;0,AZ11," ")</f>
        <v> </v>
      </c>
      <c r="I17" s="11" t="str">
        <f>IF($D13&gt;0,BA11," ")</f>
        <v> </v>
      </c>
      <c r="J17" s="11" t="str">
        <f>IF($D13&gt;0,BC11," ")</f>
        <v> </v>
      </c>
      <c r="K17" s="11" t="str">
        <f>IF($D13&gt;0,BD11," ")</f>
        <v> </v>
      </c>
      <c r="L17" s="20" t="str">
        <f>IF($D13&gt;0,BE11," ")</f>
        <v> </v>
      </c>
      <c r="M17" s="25"/>
      <c r="N17" s="22"/>
      <c r="O17" s="11" t="str">
        <f>IF($D13&gt;0,BH11," ")</f>
        <v> </v>
      </c>
      <c r="P17" s="2"/>
      <c r="AE17" s="12" t="e">
        <f>MOD(AE19,6)</f>
        <v>#VALUE!</v>
      </c>
      <c r="AF17" s="2">
        <f t="shared" si="0"/>
        <v>7</v>
      </c>
      <c r="AH17" s="11" t="e">
        <f>INDEX(matrix10,AF17,AC19)</f>
        <v>#VALUE!</v>
      </c>
      <c r="AI17" s="2">
        <f>IF(AF17=AE19,1,0)</f>
        <v>0</v>
      </c>
      <c r="AJ17" s="2">
        <f>IF(AI17=1,1/AH17,0)</f>
        <v>0</v>
      </c>
      <c r="AX17" t="e">
        <f>IF($AI17=1,AL19,F17-$AH17*AL19)</f>
        <v>#VALUE!</v>
      </c>
      <c r="AY17" t="e">
        <f>IF($AI17=1,AM19,G17-$AH17*AM19)</f>
        <v>#VALUE!</v>
      </c>
      <c r="AZ17" t="e">
        <f>IF($AI17=1,AN19,H17-$AH17*AN19)</f>
        <v>#VALUE!</v>
      </c>
      <c r="BA17" t="e">
        <f>IF($AI17=1,AO19,I17-$AH17*AO19)</f>
        <v>#VALUE!</v>
      </c>
      <c r="BB17" t="e">
        <f>IF($AI17=1,AP19,#REF!-$AH17*AP19)</f>
        <v>#REF!</v>
      </c>
      <c r="BC17" t="e">
        <f aca="true" t="shared" si="6" ref="BC17:BH17">IF($AI17=1,AQ19,J17-$AH17*AQ19)</f>
        <v>#VALUE!</v>
      </c>
      <c r="BD17" t="e">
        <f t="shared" si="6"/>
        <v>#VALUE!</v>
      </c>
      <c r="BE17" t="e">
        <f t="shared" si="6"/>
        <v>#VALUE!</v>
      </c>
      <c r="BF17" t="e">
        <f t="shared" si="6"/>
        <v>#VALUE!</v>
      </c>
      <c r="BG17" t="e">
        <f t="shared" si="6"/>
        <v>#VALUE!</v>
      </c>
      <c r="BH17" t="e">
        <f t="shared" si="6"/>
        <v>#VALUE!</v>
      </c>
    </row>
    <row r="18" spans="2:60" ht="13.5" thickBot="1">
      <c r="B18"/>
      <c r="C18"/>
      <c r="D18"/>
      <c r="E18"/>
      <c r="F18" s="9" t="str">
        <f>IF($D13&gt;0,AX12," ")</f>
        <v> </v>
      </c>
      <c r="G18" s="9" t="str">
        <f>IF($D13&gt;0,AY12," ")</f>
        <v> </v>
      </c>
      <c r="H18" s="9" t="str">
        <f>IF($D13&gt;0,AZ12," ")</f>
        <v> </v>
      </c>
      <c r="I18" s="9" t="str">
        <f>IF($D13&gt;0,BA12," ")</f>
        <v> </v>
      </c>
      <c r="J18" s="9" t="str">
        <f>IF($D13&gt;0,BC12," ")</f>
        <v> </v>
      </c>
      <c r="K18" s="9" t="str">
        <f>IF($D13&gt;0,BD12," ")</f>
        <v> </v>
      </c>
      <c r="L18" s="21" t="str">
        <f>IF($D13&gt;0,BE12," ")</f>
        <v> </v>
      </c>
      <c r="M18" s="25"/>
      <c r="N18" s="22"/>
      <c r="O18" s="9" t="str">
        <f>IF($D13&gt;0,BH12," ")</f>
        <v> </v>
      </c>
      <c r="P18" s="2"/>
      <c r="AF18" s="2">
        <f t="shared" si="0"/>
        <v>8</v>
      </c>
      <c r="AH18" s="9" t="e">
        <f>INDEX(matrix10,AF18,AC19)</f>
        <v>#VALUE!</v>
      </c>
      <c r="AI18" s="2">
        <f>IF(AF18=AE19,1,0)</f>
        <v>0</v>
      </c>
      <c r="AJ18" s="2">
        <f>IF(AI18=1,1/AH18,0)</f>
        <v>0</v>
      </c>
      <c r="AX18" t="e">
        <f>IF($AI18=1,AL19,F18-$AH18*AL19)</f>
        <v>#VALUE!</v>
      </c>
      <c r="AY18" t="e">
        <f>IF($AI18=1,AM19,G18-$AH18*AM19)</f>
        <v>#VALUE!</v>
      </c>
      <c r="AZ18" t="e">
        <f>IF($AI18=1,AN19,H18-$AH18*AN19)</f>
        <v>#VALUE!</v>
      </c>
      <c r="BA18" t="e">
        <f>IF($AI18=1,AO19,I18-$AH18*AO19)</f>
        <v>#VALUE!</v>
      </c>
      <c r="BB18" t="e">
        <f>IF($AI18=1,AP19,#REF!-$AH18*AP19)</f>
        <v>#REF!</v>
      </c>
      <c r="BC18" t="e">
        <f aca="true" t="shared" si="7" ref="BC18:BH18">IF($AI18=1,AQ19,J18-$AH18*AQ19)</f>
        <v>#VALUE!</v>
      </c>
      <c r="BD18" t="e">
        <f t="shared" si="7"/>
        <v>#VALUE!</v>
      </c>
      <c r="BE18" t="e">
        <f t="shared" si="7"/>
        <v>#VALUE!</v>
      </c>
      <c r="BF18" t="e">
        <f t="shared" si="7"/>
        <v>#VALUE!</v>
      </c>
      <c r="BG18" t="e">
        <f t="shared" si="7"/>
        <v>#VALUE!</v>
      </c>
      <c r="BH18" t="e">
        <f t="shared" si="7"/>
        <v>#VALUE!</v>
      </c>
    </row>
    <row r="19" spans="2:60" ht="13.5" thickBot="1">
      <c r="B19" s="32"/>
      <c r="D19" s="10"/>
      <c r="E19"/>
      <c r="F19" s="9" t="str">
        <f>IF($D13&gt;0,AX13," ")</f>
        <v> </v>
      </c>
      <c r="G19" s="9" t="str">
        <f>IF($D13&gt;0,AY13," ")</f>
        <v> </v>
      </c>
      <c r="H19" s="9" t="str">
        <f>IF($D13&gt;0,AZ13," ")</f>
        <v> </v>
      </c>
      <c r="I19" s="9" t="str">
        <f>IF($D13&gt;0,BA13," ")</f>
        <v> </v>
      </c>
      <c r="J19" s="9" t="str">
        <f>IF($D13&gt;0,BC13," ")</f>
        <v> </v>
      </c>
      <c r="K19" s="9" t="str">
        <f>IF($D13&gt;0,BD13," ")</f>
        <v> </v>
      </c>
      <c r="L19" s="21" t="str">
        <f>IF($D13&gt;0,BE13," ")</f>
        <v> </v>
      </c>
      <c r="M19" s="25"/>
      <c r="N19" s="22"/>
      <c r="O19" s="9" t="str">
        <f>IF($D13&gt;0,BH13," ")</f>
        <v> </v>
      </c>
      <c r="P19" s="2"/>
      <c r="AC19" s="10">
        <f>VLOOKUP(B19,alpha,2)</f>
        <v>0</v>
      </c>
      <c r="AD19" s="2"/>
      <c r="AE19" s="10" t="str">
        <f>IF(D19&gt;0,D19-10," ")</f>
        <v> </v>
      </c>
      <c r="AF19" s="2">
        <f t="shared" si="0"/>
        <v>9</v>
      </c>
      <c r="AH19" s="9" t="e">
        <f>INDEX(matrix10,AF19,AC19)</f>
        <v>#VALUE!</v>
      </c>
      <c r="AI19" s="2">
        <f>IF(AF19=AE19,1,0)</f>
        <v>0</v>
      </c>
      <c r="AJ19" s="2">
        <f>IF(AI19=1,1/AH19,0)</f>
        <v>0</v>
      </c>
      <c r="AL19" s="9">
        <f>SUMPRODUCT($AJ17:$AJ20,F17:F20)</f>
        <v>0</v>
      </c>
      <c r="AM19" s="9">
        <f>SUMPRODUCT($AJ17:$AJ20,G17:G20)</f>
        <v>0</v>
      </c>
      <c r="AN19" s="9">
        <f>SUMPRODUCT($AJ17:$AJ20,H17:H20)</f>
        <v>0</v>
      </c>
      <c r="AO19" s="9">
        <f>SUMPRODUCT($AJ17:$AJ20,I17:I20)</f>
        <v>0</v>
      </c>
      <c r="AP19" s="9" t="e">
        <f>SUMPRODUCT($AJ17:$AJ20,#REF!)</f>
        <v>#REF!</v>
      </c>
      <c r="AQ19" s="9">
        <f aca="true" t="shared" si="8" ref="AQ19:AV19">SUMPRODUCT($AJ17:$AJ20,J17:J20)</f>
        <v>0</v>
      </c>
      <c r="AR19" s="9">
        <f t="shared" si="8"/>
        <v>0</v>
      </c>
      <c r="AS19" s="9">
        <f t="shared" si="8"/>
        <v>0</v>
      </c>
      <c r="AT19" s="9">
        <f t="shared" si="8"/>
        <v>0</v>
      </c>
      <c r="AU19" s="9">
        <f t="shared" si="8"/>
        <v>0</v>
      </c>
      <c r="AV19" s="9">
        <f t="shared" si="8"/>
        <v>0</v>
      </c>
      <c r="AX19" t="e">
        <f>IF($AI19=1,AL19,F19-$AH19*AL19)</f>
        <v>#VALUE!</v>
      </c>
      <c r="AY19" t="e">
        <f>IF($AI19=1,AM19,G19-$AH19*AM19)</f>
        <v>#VALUE!</v>
      </c>
      <c r="AZ19" t="e">
        <f>IF($AI19=1,AN19,H19-$AH19*AN19)</f>
        <v>#VALUE!</v>
      </c>
      <c r="BA19" t="e">
        <f>IF($AI19=1,AO19,I19-$AH19*AO19)</f>
        <v>#VALUE!</v>
      </c>
      <c r="BB19" t="e">
        <f>IF($AI19=1,AP19,#REF!-$AH19*AP19)</f>
        <v>#REF!</v>
      </c>
      <c r="BC19" t="e">
        <f aca="true" t="shared" si="9" ref="BC19:BH19">IF($AI19=1,AQ19,J19-$AH19*AQ19)</f>
        <v>#VALUE!</v>
      </c>
      <c r="BD19" t="e">
        <f t="shared" si="9"/>
        <v>#VALUE!</v>
      </c>
      <c r="BE19" t="e">
        <f t="shared" si="9"/>
        <v>#VALUE!</v>
      </c>
      <c r="BF19" t="e">
        <f t="shared" si="9"/>
        <v>#VALUE!</v>
      </c>
      <c r="BG19" t="e">
        <f t="shared" si="9"/>
        <v>#VALUE!</v>
      </c>
      <c r="BH19" t="e">
        <f t="shared" si="9"/>
        <v>#VALUE!</v>
      </c>
    </row>
    <row r="20" spans="2:60" ht="12.75">
      <c r="B20"/>
      <c r="C20"/>
      <c r="D20"/>
      <c r="E20"/>
      <c r="F20" s="9" t="str">
        <f>IF($D13&gt;0,AX14," ")</f>
        <v> </v>
      </c>
      <c r="G20" s="9" t="str">
        <f>IF($D13&gt;0,AY14," ")</f>
        <v> </v>
      </c>
      <c r="H20" s="9" t="str">
        <f>IF($D13&gt;0,AZ14," ")</f>
        <v> </v>
      </c>
      <c r="I20" s="9" t="str">
        <f>IF($D13&gt;0,BA14," ")</f>
        <v> </v>
      </c>
      <c r="J20" s="9" t="str">
        <f>IF($D13&gt;0,BC14," ")</f>
        <v> </v>
      </c>
      <c r="K20" s="9" t="str">
        <f>IF($D13&gt;0,BD14," ")</f>
        <v> </v>
      </c>
      <c r="L20" s="21" t="str">
        <f>IF($D13&gt;0,BE14," ")</f>
        <v> </v>
      </c>
      <c r="M20" s="25"/>
      <c r="N20" s="22"/>
      <c r="O20" s="9" t="str">
        <f>IF($D13&gt;0,BH14," ")</f>
        <v> </v>
      </c>
      <c r="P20" s="2"/>
      <c r="AF20" s="2">
        <f t="shared" si="0"/>
        <v>10</v>
      </c>
      <c r="AH20" s="9" t="e">
        <f>INDEX(matrix10,AF20,AC19)</f>
        <v>#VALUE!</v>
      </c>
      <c r="AI20" s="2">
        <f>IF(AF20=AE19,1,0)</f>
        <v>0</v>
      </c>
      <c r="AJ20" s="2">
        <f>IF(AI20=1,1/AH20,0)</f>
        <v>0</v>
      </c>
      <c r="AX20" t="e">
        <f>IF($AI20=1,AL19,F20-$AH20*AL19)</f>
        <v>#VALUE!</v>
      </c>
      <c r="AY20" t="e">
        <f>IF($AI20=1,AM19,G20-$AH20*AM19)</f>
        <v>#VALUE!</v>
      </c>
      <c r="AZ20" t="e">
        <f>IF($AI20=1,AN19,H20-$AH20*AN19)</f>
        <v>#VALUE!</v>
      </c>
      <c r="BA20" t="e">
        <f>IF($AI20=1,AO19,I20-$AH20*AO19)</f>
        <v>#VALUE!</v>
      </c>
      <c r="BB20" t="e">
        <f>IF($AI20=1,AP19,#REF!-$AH20*AP19)</f>
        <v>#REF!</v>
      </c>
      <c r="BC20" t="e">
        <f aca="true" t="shared" si="10" ref="BC20:BH20">IF($AI20=1,AQ19,J20-$AH20*AQ19)</f>
        <v>#VALUE!</v>
      </c>
      <c r="BD20" t="e">
        <f t="shared" si="10"/>
        <v>#VALUE!</v>
      </c>
      <c r="BE20" t="e">
        <f t="shared" si="10"/>
        <v>#VALUE!</v>
      </c>
      <c r="BF20" t="e">
        <f t="shared" si="10"/>
        <v>#VALUE!</v>
      </c>
      <c r="BG20" t="e">
        <f t="shared" si="10"/>
        <v>#VALUE!</v>
      </c>
      <c r="BH20" t="e">
        <f t="shared" si="10"/>
        <v>#VALUE!</v>
      </c>
    </row>
    <row r="21" spans="2:32" ht="12.75">
      <c r="B21"/>
      <c r="C21"/>
      <c r="D21"/>
      <c r="E21"/>
      <c r="M21"/>
      <c r="O21" s="2"/>
      <c r="P21" s="2"/>
      <c r="AF21" s="2">
        <f t="shared" si="0"/>
        <v>11</v>
      </c>
    </row>
    <row r="22" spans="2:32" ht="12.75">
      <c r="B22"/>
      <c r="C22"/>
      <c r="D22"/>
      <c r="E22"/>
      <c r="M22"/>
      <c r="O22" s="2"/>
      <c r="P22" s="2"/>
      <c r="AF22" s="2">
        <f t="shared" si="0"/>
        <v>12</v>
      </c>
    </row>
    <row r="23" spans="2:60" ht="15.75">
      <c r="B23"/>
      <c r="C23"/>
      <c r="D23"/>
      <c r="E23"/>
      <c r="F23" s="11" t="str">
        <f>IF($D19&gt;0,AX17," ")</f>
        <v> </v>
      </c>
      <c r="G23" s="11" t="str">
        <f>IF($D19&gt;0,AY17," ")</f>
        <v> </v>
      </c>
      <c r="H23" s="11" t="str">
        <f>IF($D19&gt;0,AZ17," ")</f>
        <v> </v>
      </c>
      <c r="I23" s="11" t="str">
        <f>IF($D19&gt;0,BA17," ")</f>
        <v> </v>
      </c>
      <c r="J23" s="11" t="str">
        <f>IF($D19&gt;0,BC17," ")</f>
        <v> </v>
      </c>
      <c r="K23" s="11" t="str">
        <f>IF($D19&gt;0,BD17," ")</f>
        <v> </v>
      </c>
      <c r="L23" s="20" t="str">
        <f>IF($D19&gt;0,BE17," ")</f>
        <v> </v>
      </c>
      <c r="M23" s="25"/>
      <c r="N23" s="22"/>
      <c r="O23" s="11" t="str">
        <f>IF($D19&gt;0,BH17," ")</f>
        <v> </v>
      </c>
      <c r="P23" s="2"/>
      <c r="AE23" s="12" t="e">
        <f>MOD(AE25,6)</f>
        <v>#VALUE!</v>
      </c>
      <c r="AF23" s="2">
        <f t="shared" si="0"/>
        <v>13</v>
      </c>
      <c r="AH23" s="11" t="e">
        <f>INDEX(matrix10,AF23,AC25)</f>
        <v>#VALUE!</v>
      </c>
      <c r="AI23" s="2">
        <f>IF(AF23=AE25,1,0)</f>
        <v>0</v>
      </c>
      <c r="AJ23" s="2">
        <f>IF(AI23=1,1/AH23,0)</f>
        <v>0</v>
      </c>
      <c r="AX23" t="e">
        <f>IF($AI23=1,AL25,F23-$AH23*AL25)</f>
        <v>#VALUE!</v>
      </c>
      <c r="AY23" t="e">
        <f>IF($AI23=1,AM25,G23-$AH23*AM25)</f>
        <v>#VALUE!</v>
      </c>
      <c r="AZ23" t="e">
        <f>IF($AI23=1,AN25,H23-$AH23*AN25)</f>
        <v>#VALUE!</v>
      </c>
      <c r="BA23" t="e">
        <f>IF($AI23=1,AO25,I23-$AH23*AO25)</f>
        <v>#VALUE!</v>
      </c>
      <c r="BB23" t="e">
        <f>IF($AI23=1,AP25,#REF!-$AH23*AP25)</f>
        <v>#REF!</v>
      </c>
      <c r="BC23" t="e">
        <f aca="true" t="shared" si="11" ref="BC23:BH23">IF($AI23=1,AQ25,J23-$AH23*AQ25)</f>
        <v>#VALUE!</v>
      </c>
      <c r="BD23" t="e">
        <f t="shared" si="11"/>
        <v>#VALUE!</v>
      </c>
      <c r="BE23" t="e">
        <f t="shared" si="11"/>
        <v>#VALUE!</v>
      </c>
      <c r="BF23" t="e">
        <f t="shared" si="11"/>
        <v>#VALUE!</v>
      </c>
      <c r="BG23" t="e">
        <f t="shared" si="11"/>
        <v>#VALUE!</v>
      </c>
      <c r="BH23" t="e">
        <f t="shared" si="11"/>
        <v>#VALUE!</v>
      </c>
    </row>
    <row r="24" spans="2:60" ht="13.5" thickBot="1">
      <c r="B24"/>
      <c r="C24"/>
      <c r="D24"/>
      <c r="E24"/>
      <c r="F24" s="9" t="str">
        <f>IF($D19&gt;0,AX18," ")</f>
        <v> </v>
      </c>
      <c r="G24" s="9" t="str">
        <f>IF($D19&gt;0,AY18," ")</f>
        <v> </v>
      </c>
      <c r="H24" s="9" t="str">
        <f>IF($D19&gt;0,AZ18," ")</f>
        <v> </v>
      </c>
      <c r="I24" s="9" t="str">
        <f>IF($D19&gt;0,BA18," ")</f>
        <v> </v>
      </c>
      <c r="J24" s="9" t="str">
        <f>IF($D19&gt;0,BC18," ")</f>
        <v> </v>
      </c>
      <c r="K24" s="9" t="str">
        <f>IF($D19&gt;0,BD18," ")</f>
        <v> </v>
      </c>
      <c r="L24" s="21" t="str">
        <f>IF($D19&gt;0,BE18," ")</f>
        <v> </v>
      </c>
      <c r="M24" s="25"/>
      <c r="N24" s="22"/>
      <c r="O24" s="9" t="str">
        <f>IF($D19&gt;0,BH18," ")</f>
        <v> </v>
      </c>
      <c r="P24" s="2"/>
      <c r="AF24" s="2">
        <f t="shared" si="0"/>
        <v>14</v>
      </c>
      <c r="AH24" s="9" t="e">
        <f>INDEX(matrix10,AF24,AC25)</f>
        <v>#VALUE!</v>
      </c>
      <c r="AI24" s="2">
        <f>IF(AF24=AE25,1,0)</f>
        <v>0</v>
      </c>
      <c r="AJ24" s="2">
        <f>IF(AI24=1,1/AH24,0)</f>
        <v>0</v>
      </c>
      <c r="AX24" t="e">
        <f>IF($AI24=1,AL25,F24-$AH24*AL25)</f>
        <v>#VALUE!</v>
      </c>
      <c r="AY24" t="e">
        <f>IF($AI24=1,AM25,G24-$AH24*AM25)</f>
        <v>#VALUE!</v>
      </c>
      <c r="AZ24" t="e">
        <f>IF($AI24=1,AN25,H24-$AH24*AN25)</f>
        <v>#VALUE!</v>
      </c>
      <c r="BA24" t="e">
        <f>IF($AI24=1,AO25,I24-$AH24*AO25)</f>
        <v>#VALUE!</v>
      </c>
      <c r="BB24" t="e">
        <f>IF($AI24=1,AP25,#REF!-$AH24*AP25)</f>
        <v>#REF!</v>
      </c>
      <c r="BC24" t="e">
        <f aca="true" t="shared" si="12" ref="BC24:BH24">IF($AI24=1,AQ25,J24-$AH24*AQ25)</f>
        <v>#VALUE!</v>
      </c>
      <c r="BD24" t="e">
        <f t="shared" si="12"/>
        <v>#VALUE!</v>
      </c>
      <c r="BE24" t="e">
        <f t="shared" si="12"/>
        <v>#VALUE!</v>
      </c>
      <c r="BF24" t="e">
        <f t="shared" si="12"/>
        <v>#VALUE!</v>
      </c>
      <c r="BG24" t="e">
        <f t="shared" si="12"/>
        <v>#VALUE!</v>
      </c>
      <c r="BH24" t="e">
        <f t="shared" si="12"/>
        <v>#VALUE!</v>
      </c>
    </row>
    <row r="25" spans="2:60" ht="13.5" thickBot="1">
      <c r="B25" s="10"/>
      <c r="D25" s="10"/>
      <c r="E25"/>
      <c r="F25" s="9" t="str">
        <f>IF($D19&gt;0,AX19," ")</f>
        <v> </v>
      </c>
      <c r="G25" s="9" t="str">
        <f>IF($D19&gt;0,AY19," ")</f>
        <v> </v>
      </c>
      <c r="H25" s="9" t="str">
        <f>IF($D19&gt;0,AZ19," ")</f>
        <v> </v>
      </c>
      <c r="I25" s="9" t="str">
        <f>IF($D19&gt;0,BA19," ")</f>
        <v> </v>
      </c>
      <c r="J25" s="9" t="str">
        <f>IF($D19&gt;0,BC19," ")</f>
        <v> </v>
      </c>
      <c r="K25" s="9" t="str">
        <f>IF($D19&gt;0,BD19," ")</f>
        <v> </v>
      </c>
      <c r="L25" s="21" t="str">
        <f>IF($D19&gt;0,BE19," ")</f>
        <v> </v>
      </c>
      <c r="M25" s="25"/>
      <c r="N25" s="22"/>
      <c r="O25" s="9" t="str">
        <f>IF($D19&gt;0,BH19," ")</f>
        <v> </v>
      </c>
      <c r="P25" s="2"/>
      <c r="AC25" s="10">
        <f>VLOOKUP(B25,alpha,2)</f>
        <v>0</v>
      </c>
      <c r="AD25" s="2"/>
      <c r="AE25" s="10" t="str">
        <f>IF(D25&gt;0,D25-10," ")</f>
        <v> </v>
      </c>
      <c r="AF25" s="2">
        <f t="shared" si="0"/>
        <v>15</v>
      </c>
      <c r="AH25" s="9" t="e">
        <f>INDEX(matrix10,AF25,AC25)</f>
        <v>#VALUE!</v>
      </c>
      <c r="AI25" s="2">
        <f>IF(AF25=AE25,1,0)</f>
        <v>0</v>
      </c>
      <c r="AJ25" s="2">
        <f>IF(AI25=1,1/AH25,0)</f>
        <v>0</v>
      </c>
      <c r="AL25" s="9">
        <f>SUMPRODUCT($AJ23:$AJ26,F23:F26)</f>
        <v>0</v>
      </c>
      <c r="AM25" s="9">
        <f>SUMPRODUCT($AJ23:$AJ26,G23:G26)</f>
        <v>0</v>
      </c>
      <c r="AN25" s="9">
        <f>SUMPRODUCT($AJ23:$AJ26,H23:H26)</f>
        <v>0</v>
      </c>
      <c r="AO25" s="9">
        <f>SUMPRODUCT($AJ23:$AJ26,I23:I26)</f>
        <v>0</v>
      </c>
      <c r="AP25" s="9" t="e">
        <f>SUMPRODUCT($AJ23:$AJ26,#REF!)</f>
        <v>#REF!</v>
      </c>
      <c r="AQ25" s="9">
        <f aca="true" t="shared" si="13" ref="AQ25:AV25">SUMPRODUCT($AJ23:$AJ26,J23:J26)</f>
        <v>0</v>
      </c>
      <c r="AR25" s="9">
        <f t="shared" si="13"/>
        <v>0</v>
      </c>
      <c r="AS25" s="9">
        <f t="shared" si="13"/>
        <v>0</v>
      </c>
      <c r="AT25" s="9">
        <f t="shared" si="13"/>
        <v>0</v>
      </c>
      <c r="AU25" s="9">
        <f t="shared" si="13"/>
        <v>0</v>
      </c>
      <c r="AV25" s="9">
        <f t="shared" si="13"/>
        <v>0</v>
      </c>
      <c r="AX25" t="e">
        <f>IF($AI25=1,AL25,F25-$AH25*AL25)</f>
        <v>#VALUE!</v>
      </c>
      <c r="AY25" t="e">
        <f>IF($AI25=1,AM25,G25-$AH25*AM25)</f>
        <v>#VALUE!</v>
      </c>
      <c r="AZ25" t="e">
        <f>IF($AI25=1,AN25,H25-$AH25*AN25)</f>
        <v>#VALUE!</v>
      </c>
      <c r="BA25" t="e">
        <f>IF($AI25=1,AO25,I25-$AH25*AO25)</f>
        <v>#VALUE!</v>
      </c>
      <c r="BB25" t="e">
        <f>IF($AI25=1,AP25,#REF!-$AH25*AP25)</f>
        <v>#REF!</v>
      </c>
      <c r="BC25" t="e">
        <f aca="true" t="shared" si="14" ref="BC25:BH25">IF($AI25=1,AQ25,J25-$AH25*AQ25)</f>
        <v>#VALUE!</v>
      </c>
      <c r="BD25" t="e">
        <f t="shared" si="14"/>
        <v>#VALUE!</v>
      </c>
      <c r="BE25" t="e">
        <f t="shared" si="14"/>
        <v>#VALUE!</v>
      </c>
      <c r="BF25" t="e">
        <f t="shared" si="14"/>
        <v>#VALUE!</v>
      </c>
      <c r="BG25" t="e">
        <f t="shared" si="14"/>
        <v>#VALUE!</v>
      </c>
      <c r="BH25" t="e">
        <f t="shared" si="14"/>
        <v>#VALUE!</v>
      </c>
    </row>
    <row r="26" spans="2:60" ht="12.75">
      <c r="B26"/>
      <c r="C26"/>
      <c r="D26"/>
      <c r="E26"/>
      <c r="F26" s="9" t="str">
        <f>IF($D19&gt;0,AX20," ")</f>
        <v> </v>
      </c>
      <c r="G26" s="9" t="str">
        <f>IF($D19&gt;0,AY20," ")</f>
        <v> </v>
      </c>
      <c r="H26" s="9" t="str">
        <f>IF($D19&gt;0,AZ20," ")</f>
        <v> </v>
      </c>
      <c r="I26" s="9" t="str">
        <f>IF($D19&gt;0,BA20," ")</f>
        <v> </v>
      </c>
      <c r="J26" s="9" t="str">
        <f>IF($D19&gt;0,BC20," ")</f>
        <v> </v>
      </c>
      <c r="K26" s="9" t="str">
        <f>IF($D19&gt;0,BD20," ")</f>
        <v> </v>
      </c>
      <c r="L26" s="21" t="str">
        <f>IF($D19&gt;0,BE20," ")</f>
        <v> </v>
      </c>
      <c r="M26" s="25"/>
      <c r="N26" s="22"/>
      <c r="O26" s="9" t="str">
        <f>IF($D19&gt;0,BH20," ")</f>
        <v> </v>
      </c>
      <c r="P26" s="2"/>
      <c r="AF26" s="2">
        <f t="shared" si="0"/>
        <v>16</v>
      </c>
      <c r="AH26" s="9" t="e">
        <f>INDEX(matrix10,AF26,AC25)</f>
        <v>#VALUE!</v>
      </c>
      <c r="AI26" s="2">
        <f>IF(AF26=AE25,1,0)</f>
        <v>0</v>
      </c>
      <c r="AJ26" s="2">
        <f>IF(AI26=1,1/AH26,0)</f>
        <v>0</v>
      </c>
      <c r="AX26" t="e">
        <f>IF($AI26=1,AL25,F26-$AH26*AL25)</f>
        <v>#VALUE!</v>
      </c>
      <c r="AY26" t="e">
        <f>IF($AI26=1,AM25,G26-$AH26*AM25)</f>
        <v>#VALUE!</v>
      </c>
      <c r="AZ26" t="e">
        <f>IF($AI26=1,AN25,H26-$AH26*AN25)</f>
        <v>#VALUE!</v>
      </c>
      <c r="BA26" t="e">
        <f>IF($AI26=1,AO25,I26-$AH26*AO25)</f>
        <v>#VALUE!</v>
      </c>
      <c r="BB26" t="e">
        <f>IF($AI26=1,AP25,#REF!-$AH26*AP25)</f>
        <v>#REF!</v>
      </c>
      <c r="BC26" t="e">
        <f aca="true" t="shared" si="15" ref="BC26:BH26">IF($AI26=1,AQ25,J26-$AH26*AQ25)</f>
        <v>#VALUE!</v>
      </c>
      <c r="BD26" t="e">
        <f t="shared" si="15"/>
        <v>#VALUE!</v>
      </c>
      <c r="BE26" t="e">
        <f t="shared" si="15"/>
        <v>#VALUE!</v>
      </c>
      <c r="BF26" t="e">
        <f t="shared" si="15"/>
        <v>#VALUE!</v>
      </c>
      <c r="BG26" t="e">
        <f t="shared" si="15"/>
        <v>#VALUE!</v>
      </c>
      <c r="BH26" t="e">
        <f t="shared" si="15"/>
        <v>#VALUE!</v>
      </c>
    </row>
    <row r="27" spans="2:32" ht="12.75">
      <c r="B27"/>
      <c r="C27"/>
      <c r="D27"/>
      <c r="E27"/>
      <c r="M27"/>
      <c r="O27" s="2"/>
      <c r="P27" s="2"/>
      <c r="AF27" s="2">
        <f t="shared" si="0"/>
        <v>17</v>
      </c>
    </row>
    <row r="28" spans="2:32" ht="12.75">
      <c r="B28"/>
      <c r="C28"/>
      <c r="D28"/>
      <c r="E28"/>
      <c r="M28"/>
      <c r="O28" s="2"/>
      <c r="P28" s="2"/>
      <c r="AF28" s="2">
        <f t="shared" si="0"/>
        <v>18</v>
      </c>
    </row>
    <row r="29" spans="2:60" ht="15.75">
      <c r="B29"/>
      <c r="C29"/>
      <c r="D29"/>
      <c r="E29"/>
      <c r="F29" s="11" t="str">
        <f>IF($D25&gt;0,AX23," ")</f>
        <v> </v>
      </c>
      <c r="G29" s="11" t="str">
        <f>IF($D25&gt;0,AY23," ")</f>
        <v> </v>
      </c>
      <c r="H29" s="11" t="str">
        <f>IF($D25&gt;0,AZ23," ")</f>
        <v> </v>
      </c>
      <c r="I29" s="11" t="str">
        <f>IF($D25&gt;0,BA23," ")</f>
        <v> </v>
      </c>
      <c r="J29" s="11" t="str">
        <f>IF($D25&gt;0,BC23," ")</f>
        <v> </v>
      </c>
      <c r="K29" s="11" t="str">
        <f>IF($D25&gt;0,BD23," ")</f>
        <v> </v>
      </c>
      <c r="L29" s="20" t="str">
        <f>IF($D25&gt;0,BE23," ")</f>
        <v> </v>
      </c>
      <c r="M29" s="25"/>
      <c r="N29" s="22"/>
      <c r="O29" s="11" t="str">
        <f>IF($D25&gt;0,BH23," ")</f>
        <v> </v>
      </c>
      <c r="P29" s="2"/>
      <c r="AE29" s="12" t="e">
        <f>MOD(AE31,6)</f>
        <v>#VALUE!</v>
      </c>
      <c r="AF29" s="2">
        <f t="shared" si="0"/>
        <v>19</v>
      </c>
      <c r="AH29" s="11" t="e">
        <f>INDEX(matrix10,AF29,AC31)</f>
        <v>#VALUE!</v>
      </c>
      <c r="AI29" s="2">
        <f>IF(AF29=AE31,1,0)</f>
        <v>0</v>
      </c>
      <c r="AJ29" s="2">
        <f>IF(AI29=1,1/AH29,0)</f>
        <v>0</v>
      </c>
      <c r="AX29" t="e">
        <f>IF($AI29=1,AL31,F29-$AH29*AL31)</f>
        <v>#VALUE!</v>
      </c>
      <c r="AY29" t="e">
        <f>IF($AI29=1,AM31,G29-$AH29*AM31)</f>
        <v>#VALUE!</v>
      </c>
      <c r="AZ29" t="e">
        <f>IF($AI29=1,AN31,H29-$AH29*AN31)</f>
        <v>#VALUE!</v>
      </c>
      <c r="BA29" t="e">
        <f>IF($AI29=1,AO31,I29-$AH29*AO31)</f>
        <v>#VALUE!</v>
      </c>
      <c r="BB29" t="e">
        <f>IF($AI29=1,AP31,#REF!-$AH29*AP31)</f>
        <v>#REF!</v>
      </c>
      <c r="BC29" t="e">
        <f aca="true" t="shared" si="16" ref="BC29:BH29">IF($AI29=1,AQ31,J29-$AH29*AQ31)</f>
        <v>#VALUE!</v>
      </c>
      <c r="BD29" t="e">
        <f t="shared" si="16"/>
        <v>#VALUE!</v>
      </c>
      <c r="BE29" t="e">
        <f t="shared" si="16"/>
        <v>#VALUE!</v>
      </c>
      <c r="BF29" t="e">
        <f t="shared" si="16"/>
        <v>#VALUE!</v>
      </c>
      <c r="BG29" t="e">
        <f t="shared" si="16"/>
        <v>#VALUE!</v>
      </c>
      <c r="BH29" t="e">
        <f t="shared" si="16"/>
        <v>#VALUE!</v>
      </c>
    </row>
    <row r="30" spans="2:60" ht="13.5" thickBot="1">
      <c r="B30"/>
      <c r="C30"/>
      <c r="D30"/>
      <c r="E30"/>
      <c r="F30" s="9" t="str">
        <f>IF($D25&gt;0,AX24," ")</f>
        <v> </v>
      </c>
      <c r="G30" s="9" t="str">
        <f>IF($D25&gt;0,AY24," ")</f>
        <v> </v>
      </c>
      <c r="H30" s="9" t="str">
        <f>IF($D25&gt;0,AZ24," ")</f>
        <v> </v>
      </c>
      <c r="I30" s="9" t="str">
        <f>IF($D25&gt;0,BA24," ")</f>
        <v> </v>
      </c>
      <c r="J30" s="9" t="str">
        <f>IF($D25&gt;0,BC24," ")</f>
        <v> </v>
      </c>
      <c r="K30" s="9" t="str">
        <f>IF($D25&gt;0,BD24," ")</f>
        <v> </v>
      </c>
      <c r="L30" s="21" t="str">
        <f>IF($D25&gt;0,BE24," ")</f>
        <v> </v>
      </c>
      <c r="M30" s="25"/>
      <c r="N30" s="22"/>
      <c r="O30" s="9" t="str">
        <f>IF($D25&gt;0,BH24," ")</f>
        <v> </v>
      </c>
      <c r="P30" s="2"/>
      <c r="AF30" s="2">
        <f t="shared" si="0"/>
        <v>20</v>
      </c>
      <c r="AH30" s="9" t="e">
        <f>INDEX(matrix10,AF30,AC31)</f>
        <v>#VALUE!</v>
      </c>
      <c r="AI30" s="2">
        <f>IF(AF30=AE31,1,0)</f>
        <v>0</v>
      </c>
      <c r="AJ30" s="2">
        <f>IF(AI30=1,1/AH30,0)</f>
        <v>0</v>
      </c>
      <c r="AX30" t="e">
        <f>IF($AI30=1,AL31,F30-$AH30*AL31)</f>
        <v>#VALUE!</v>
      </c>
      <c r="AY30" t="e">
        <f>IF($AI30=1,AM31,G30-$AH30*AM31)</f>
        <v>#VALUE!</v>
      </c>
      <c r="AZ30" t="e">
        <f>IF($AI30=1,AN31,H30-$AH30*AN31)</f>
        <v>#VALUE!</v>
      </c>
      <c r="BA30" t="e">
        <f>IF($AI30=1,AO31,I30-$AH30*AO31)</f>
        <v>#VALUE!</v>
      </c>
      <c r="BB30" t="e">
        <f>IF($AI30=1,AP31,#REF!-$AH30*AP31)</f>
        <v>#REF!</v>
      </c>
      <c r="BC30" t="e">
        <f aca="true" t="shared" si="17" ref="BC30:BH30">IF($AI30=1,AQ31,J30-$AH30*AQ31)</f>
        <v>#VALUE!</v>
      </c>
      <c r="BD30" t="e">
        <f t="shared" si="17"/>
        <v>#VALUE!</v>
      </c>
      <c r="BE30" t="e">
        <f t="shared" si="17"/>
        <v>#VALUE!</v>
      </c>
      <c r="BF30" t="e">
        <f t="shared" si="17"/>
        <v>#VALUE!</v>
      </c>
      <c r="BG30" t="e">
        <f t="shared" si="17"/>
        <v>#VALUE!</v>
      </c>
      <c r="BH30" t="e">
        <f t="shared" si="17"/>
        <v>#VALUE!</v>
      </c>
    </row>
    <row r="31" spans="2:60" ht="13.5" thickBot="1">
      <c r="B31" s="10"/>
      <c r="D31" s="10"/>
      <c r="E31"/>
      <c r="F31" s="9" t="str">
        <f>IF($D25&gt;0,AX25," ")</f>
        <v> </v>
      </c>
      <c r="G31" s="9" t="str">
        <f>IF($D25&gt;0,AY25," ")</f>
        <v> </v>
      </c>
      <c r="H31" s="9" t="str">
        <f>IF($D25&gt;0,AZ25," ")</f>
        <v> </v>
      </c>
      <c r="I31" s="9" t="str">
        <f>IF($D25&gt;0,BA25," ")</f>
        <v> </v>
      </c>
      <c r="J31" s="9" t="str">
        <f>IF($D25&gt;0,BC25," ")</f>
        <v> </v>
      </c>
      <c r="K31" s="9" t="str">
        <f>IF($D25&gt;0,BD25," ")</f>
        <v> </v>
      </c>
      <c r="L31" s="21" t="str">
        <f>IF($D25&gt;0,BE25," ")</f>
        <v> </v>
      </c>
      <c r="M31" s="25"/>
      <c r="N31" s="22"/>
      <c r="O31" s="9" t="str">
        <f>IF($D25&gt;0,BH25," ")</f>
        <v> </v>
      </c>
      <c r="P31" s="2"/>
      <c r="AC31" s="10">
        <f>VLOOKUP(B31,alpha,2)</f>
        <v>0</v>
      </c>
      <c r="AD31" s="2"/>
      <c r="AE31" s="10" t="str">
        <f>IF(D31&gt;0,D31-10," ")</f>
        <v> </v>
      </c>
      <c r="AF31" s="2">
        <f t="shared" si="0"/>
        <v>21</v>
      </c>
      <c r="AH31" s="9" t="e">
        <f>INDEX(matrix10,AF31,AC31)</f>
        <v>#VALUE!</v>
      </c>
      <c r="AI31" s="2">
        <f>IF(AF31=AE31,1,0)</f>
        <v>0</v>
      </c>
      <c r="AJ31" s="2">
        <f>IF(AI31=1,1/AH31,0)</f>
        <v>0</v>
      </c>
      <c r="AL31" s="9">
        <f>SUMPRODUCT($AJ29:$AJ32,F29:F32)</f>
        <v>0</v>
      </c>
      <c r="AM31" s="9">
        <f>SUMPRODUCT($AJ29:$AJ32,G29:G32)</f>
        <v>0</v>
      </c>
      <c r="AN31" s="9">
        <f>SUMPRODUCT($AJ29:$AJ32,H29:H32)</f>
        <v>0</v>
      </c>
      <c r="AO31" s="9">
        <f>SUMPRODUCT($AJ29:$AJ32,I29:I32)</f>
        <v>0</v>
      </c>
      <c r="AP31" s="9" t="e">
        <f>SUMPRODUCT($AJ29:$AJ32,#REF!)</f>
        <v>#REF!</v>
      </c>
      <c r="AQ31" s="9">
        <f aca="true" t="shared" si="18" ref="AQ31:AV31">SUMPRODUCT($AJ29:$AJ32,J29:J32)</f>
        <v>0</v>
      </c>
      <c r="AR31" s="9">
        <f t="shared" si="18"/>
        <v>0</v>
      </c>
      <c r="AS31" s="9">
        <f t="shared" si="18"/>
        <v>0</v>
      </c>
      <c r="AT31" s="9">
        <f t="shared" si="18"/>
        <v>0</v>
      </c>
      <c r="AU31" s="9">
        <f t="shared" si="18"/>
        <v>0</v>
      </c>
      <c r="AV31" s="9">
        <f t="shared" si="18"/>
        <v>0</v>
      </c>
      <c r="AX31" t="e">
        <f>IF($AI31=1,AL31,F31-$AH31*AL31)</f>
        <v>#VALUE!</v>
      </c>
      <c r="AY31" t="e">
        <f>IF($AI31=1,AM31,G31-$AH31*AM31)</f>
        <v>#VALUE!</v>
      </c>
      <c r="AZ31" t="e">
        <f>IF($AI31=1,AN31,H31-$AH31*AN31)</f>
        <v>#VALUE!</v>
      </c>
      <c r="BA31" t="e">
        <f>IF($AI31=1,AO31,I31-$AH31*AO31)</f>
        <v>#VALUE!</v>
      </c>
      <c r="BB31" t="e">
        <f>IF($AI31=1,AP31,#REF!-$AH31*AP31)</f>
        <v>#REF!</v>
      </c>
      <c r="BC31" t="e">
        <f aca="true" t="shared" si="19" ref="BC31:BH31">IF($AI31=1,AQ31,J31-$AH31*AQ31)</f>
        <v>#VALUE!</v>
      </c>
      <c r="BD31" t="e">
        <f t="shared" si="19"/>
        <v>#VALUE!</v>
      </c>
      <c r="BE31" t="e">
        <f t="shared" si="19"/>
        <v>#VALUE!</v>
      </c>
      <c r="BF31" t="e">
        <f t="shared" si="19"/>
        <v>#VALUE!</v>
      </c>
      <c r="BG31" t="e">
        <f t="shared" si="19"/>
        <v>#VALUE!</v>
      </c>
      <c r="BH31" t="e">
        <f t="shared" si="19"/>
        <v>#VALUE!</v>
      </c>
    </row>
    <row r="32" spans="2:60" ht="12.75">
      <c r="B32"/>
      <c r="C32"/>
      <c r="D32"/>
      <c r="E32"/>
      <c r="F32" s="9" t="str">
        <f>IF($D25&gt;0,AX26," ")</f>
        <v> </v>
      </c>
      <c r="G32" s="9" t="str">
        <f>IF($D25&gt;0,AY26," ")</f>
        <v> </v>
      </c>
      <c r="H32" s="9" t="str">
        <f>IF($D25&gt;0,AZ26," ")</f>
        <v> </v>
      </c>
      <c r="I32" s="9" t="str">
        <f>IF($D25&gt;0,BA26," ")</f>
        <v> </v>
      </c>
      <c r="J32" s="9" t="str">
        <f>IF($D25&gt;0,BC26," ")</f>
        <v> </v>
      </c>
      <c r="K32" s="9" t="str">
        <f>IF($D25&gt;0,BD26," ")</f>
        <v> </v>
      </c>
      <c r="L32" s="21" t="str">
        <f>IF($D25&gt;0,BE26," ")</f>
        <v> </v>
      </c>
      <c r="M32" s="25"/>
      <c r="N32" s="22"/>
      <c r="O32" s="9" t="str">
        <f>IF($D25&gt;0,BH26," ")</f>
        <v> </v>
      </c>
      <c r="P32" s="2"/>
      <c r="AF32" s="2">
        <f t="shared" si="0"/>
        <v>22</v>
      </c>
      <c r="AH32" s="9" t="e">
        <f>INDEX(matrix10,AF32,AC31)</f>
        <v>#VALUE!</v>
      </c>
      <c r="AI32" s="2">
        <f>IF(AF32=AE31,1,0)</f>
        <v>0</v>
      </c>
      <c r="AJ32" s="2">
        <f>IF(AI32=1,1/AH32,0)</f>
        <v>0</v>
      </c>
      <c r="AX32" t="e">
        <f>IF($AI32=1,AL31,F32-$AH32*AL31)</f>
        <v>#VALUE!</v>
      </c>
      <c r="AY32" t="e">
        <f>IF($AI32=1,AM31,G32-$AH32*AM31)</f>
        <v>#VALUE!</v>
      </c>
      <c r="AZ32" t="e">
        <f>IF($AI32=1,AN31,H32-$AH32*AN31)</f>
        <v>#VALUE!</v>
      </c>
      <c r="BA32" t="e">
        <f>IF($AI32=1,AO31,I32-$AH32*AO31)</f>
        <v>#VALUE!</v>
      </c>
      <c r="BB32" t="e">
        <f>IF($AI32=1,AP31,#REF!-$AH32*AP31)</f>
        <v>#REF!</v>
      </c>
      <c r="BC32" t="e">
        <f aca="true" t="shared" si="20" ref="BC32:BH32">IF($AI32=1,AQ31,J32-$AH32*AQ31)</f>
        <v>#VALUE!</v>
      </c>
      <c r="BD32" t="e">
        <f t="shared" si="20"/>
        <v>#VALUE!</v>
      </c>
      <c r="BE32" t="e">
        <f t="shared" si="20"/>
        <v>#VALUE!</v>
      </c>
      <c r="BF32" t="e">
        <f t="shared" si="20"/>
        <v>#VALUE!</v>
      </c>
      <c r="BG32" t="e">
        <f t="shared" si="20"/>
        <v>#VALUE!</v>
      </c>
      <c r="BH32" t="e">
        <f t="shared" si="20"/>
        <v>#VALUE!</v>
      </c>
    </row>
    <row r="33" spans="2:32" ht="12.75">
      <c r="B33"/>
      <c r="C33"/>
      <c r="D33"/>
      <c r="E33"/>
      <c r="M33"/>
      <c r="O33" s="2"/>
      <c r="P33" s="2"/>
      <c r="AF33" s="2">
        <f t="shared" si="0"/>
        <v>23</v>
      </c>
    </row>
    <row r="34" spans="2:32" ht="12.75">
      <c r="B34"/>
      <c r="C34"/>
      <c r="D34"/>
      <c r="E34"/>
      <c r="M34"/>
      <c r="O34" s="2"/>
      <c r="P34" s="2"/>
      <c r="AF34" s="2">
        <f t="shared" si="0"/>
        <v>24</v>
      </c>
    </row>
    <row r="35" spans="2:60" ht="15.75">
      <c r="B35"/>
      <c r="C35"/>
      <c r="D35"/>
      <c r="E35"/>
      <c r="F35" s="11" t="str">
        <f>IF($D31&gt;0,AX29," ")</f>
        <v> </v>
      </c>
      <c r="G35" s="11" t="str">
        <f>IF($D31&gt;0,AY29," ")</f>
        <v> </v>
      </c>
      <c r="H35" s="11" t="str">
        <f>IF($D31&gt;0,AZ29," ")</f>
        <v> </v>
      </c>
      <c r="I35" s="11" t="str">
        <f>IF($D31&gt;0,BA29," ")</f>
        <v> </v>
      </c>
      <c r="J35" s="11" t="str">
        <f>IF($D31&gt;0,BC29," ")</f>
        <v> </v>
      </c>
      <c r="K35" s="11" t="str">
        <f>IF($D31&gt;0,BD29," ")</f>
        <v> </v>
      </c>
      <c r="L35" s="20" t="str">
        <f>IF($D31&gt;0,BE29," ")</f>
        <v> </v>
      </c>
      <c r="M35" s="25"/>
      <c r="N35" s="22"/>
      <c r="O35" s="11" t="str">
        <f>IF($D31&gt;0,BH29," ")</f>
        <v> </v>
      </c>
      <c r="P35" s="2"/>
      <c r="AE35" s="12" t="e">
        <f>MOD(AE37,6)</f>
        <v>#VALUE!</v>
      </c>
      <c r="AF35" s="2">
        <f t="shared" si="0"/>
        <v>25</v>
      </c>
      <c r="AH35" s="11" t="e">
        <f>INDEX(matrix10,AF35,AC37)</f>
        <v>#VALUE!</v>
      </c>
      <c r="AI35" s="2">
        <f>IF(AF35=AE37,1,0)</f>
        <v>0</v>
      </c>
      <c r="AJ35" s="2">
        <f>IF(AI35=1,1/AH35,0)</f>
        <v>0</v>
      </c>
      <c r="AX35" t="e">
        <f>IF($AI35=1,AL37,F35-$AH35*AL37)</f>
        <v>#VALUE!</v>
      </c>
      <c r="AY35" t="e">
        <f>IF($AI35=1,AM37,G35-$AH35*AM37)</f>
        <v>#VALUE!</v>
      </c>
      <c r="AZ35" t="e">
        <f>IF($AI35=1,AN37,H35-$AH35*AN37)</f>
        <v>#VALUE!</v>
      </c>
      <c r="BA35" t="e">
        <f>IF($AI35=1,AO37,I35-$AH35*AO37)</f>
        <v>#VALUE!</v>
      </c>
      <c r="BB35" t="e">
        <f>IF($AI35=1,AP37,#REF!-$AH35*AP37)</f>
        <v>#REF!</v>
      </c>
      <c r="BC35" t="e">
        <f aca="true" t="shared" si="21" ref="BC35:BH35">IF($AI35=1,AQ37,J35-$AH35*AQ37)</f>
        <v>#VALUE!</v>
      </c>
      <c r="BD35" t="e">
        <f t="shared" si="21"/>
        <v>#VALUE!</v>
      </c>
      <c r="BE35" t="e">
        <f t="shared" si="21"/>
        <v>#VALUE!</v>
      </c>
      <c r="BF35" t="e">
        <f t="shared" si="21"/>
        <v>#VALUE!</v>
      </c>
      <c r="BG35" t="e">
        <f t="shared" si="21"/>
        <v>#VALUE!</v>
      </c>
      <c r="BH35" t="e">
        <f t="shared" si="21"/>
        <v>#VALUE!</v>
      </c>
    </row>
    <row r="36" spans="2:60" ht="13.5" thickBot="1">
      <c r="B36"/>
      <c r="C36"/>
      <c r="D36"/>
      <c r="E36"/>
      <c r="F36" s="9" t="str">
        <f>IF($D31&gt;0,AX30," ")</f>
        <v> </v>
      </c>
      <c r="G36" s="9" t="str">
        <f>IF($D31&gt;0,AY30," ")</f>
        <v> </v>
      </c>
      <c r="H36" s="9" t="str">
        <f>IF($D31&gt;0,AZ30," ")</f>
        <v> </v>
      </c>
      <c r="I36" s="9" t="str">
        <f>IF($D31&gt;0,BA30," ")</f>
        <v> </v>
      </c>
      <c r="J36" s="9" t="str">
        <f>IF($D31&gt;0,BC30," ")</f>
        <v> </v>
      </c>
      <c r="K36" s="9" t="str">
        <f>IF($D31&gt;0,BD30," ")</f>
        <v> </v>
      </c>
      <c r="L36" s="21" t="str">
        <f>IF($D31&gt;0,BE30," ")</f>
        <v> </v>
      </c>
      <c r="M36" s="25"/>
      <c r="N36" s="22"/>
      <c r="O36" s="9" t="str">
        <f>IF($D31&gt;0,BH30," ")</f>
        <v> </v>
      </c>
      <c r="P36" s="2"/>
      <c r="AF36" s="2">
        <f t="shared" si="0"/>
        <v>26</v>
      </c>
      <c r="AH36" s="9" t="e">
        <f>INDEX(matrix10,AF36,AC37)</f>
        <v>#VALUE!</v>
      </c>
      <c r="AI36" s="2">
        <f>IF(AF36=AE37,1,0)</f>
        <v>0</v>
      </c>
      <c r="AJ36" s="2">
        <f>IF(AI36=1,1/AH36,0)</f>
        <v>0</v>
      </c>
      <c r="AX36" t="e">
        <f>IF($AI36=1,AL37,F36-$AH36*AL37)</f>
        <v>#VALUE!</v>
      </c>
      <c r="AY36" t="e">
        <f>IF($AI36=1,AM37,G36-$AH36*AM37)</f>
        <v>#VALUE!</v>
      </c>
      <c r="AZ36" t="e">
        <f>IF($AI36=1,AN37,H36-$AH36*AN37)</f>
        <v>#VALUE!</v>
      </c>
      <c r="BA36" t="e">
        <f>IF($AI36=1,AO37,I36-$AH36*AO37)</f>
        <v>#VALUE!</v>
      </c>
      <c r="BB36" t="e">
        <f>IF($AI36=1,AP37,#REF!-$AH36*AP37)</f>
        <v>#REF!</v>
      </c>
      <c r="BC36" t="e">
        <f aca="true" t="shared" si="22" ref="BC36:BH36">IF($AI36=1,AQ37,J36-$AH36*AQ37)</f>
        <v>#VALUE!</v>
      </c>
      <c r="BD36" t="e">
        <f t="shared" si="22"/>
        <v>#VALUE!</v>
      </c>
      <c r="BE36" t="e">
        <f t="shared" si="22"/>
        <v>#VALUE!</v>
      </c>
      <c r="BF36" t="e">
        <f t="shared" si="22"/>
        <v>#VALUE!</v>
      </c>
      <c r="BG36" t="e">
        <f t="shared" si="22"/>
        <v>#VALUE!</v>
      </c>
      <c r="BH36" t="e">
        <f t="shared" si="22"/>
        <v>#VALUE!</v>
      </c>
    </row>
    <row r="37" spans="2:60" ht="13.5" thickBot="1">
      <c r="B37" s="10"/>
      <c r="D37" s="10"/>
      <c r="E37"/>
      <c r="F37" s="9" t="str">
        <f>IF($D31&gt;0,AX31," ")</f>
        <v> </v>
      </c>
      <c r="G37" s="9" t="str">
        <f>IF($D31&gt;0,AY31," ")</f>
        <v> </v>
      </c>
      <c r="H37" s="9" t="str">
        <f>IF($D31&gt;0,AZ31," ")</f>
        <v> </v>
      </c>
      <c r="I37" s="9" t="str">
        <f>IF($D31&gt;0,BA31," ")</f>
        <v> </v>
      </c>
      <c r="J37" s="9" t="str">
        <f>IF($D31&gt;0,BC31," ")</f>
        <v> </v>
      </c>
      <c r="K37" s="9" t="str">
        <f>IF($D31&gt;0,BD31," ")</f>
        <v> </v>
      </c>
      <c r="L37" s="21" t="str">
        <f>IF($D31&gt;0,BE31," ")</f>
        <v> </v>
      </c>
      <c r="M37" s="25"/>
      <c r="N37" s="22"/>
      <c r="O37" s="9" t="str">
        <f>IF($D31&gt;0,BH31," ")</f>
        <v> </v>
      </c>
      <c r="P37" s="2"/>
      <c r="AC37" s="10">
        <f>VLOOKUP(B37,alpha,2)</f>
        <v>0</v>
      </c>
      <c r="AD37" s="2"/>
      <c r="AE37" s="10" t="str">
        <f>IF(D37&gt;0,D37-10," ")</f>
        <v> </v>
      </c>
      <c r="AF37" s="2">
        <f t="shared" si="0"/>
        <v>27</v>
      </c>
      <c r="AH37" s="9" t="e">
        <f>INDEX(matrix10,AF37,AC37)</f>
        <v>#VALUE!</v>
      </c>
      <c r="AI37" s="2">
        <f>IF(AF37=AE37,1,0)</f>
        <v>0</v>
      </c>
      <c r="AJ37" s="2">
        <f>IF(AI37=1,1/AH37,0)</f>
        <v>0</v>
      </c>
      <c r="AL37" s="9">
        <f>SUMPRODUCT($AJ35:$AJ38,F35:F38)</f>
        <v>0</v>
      </c>
      <c r="AM37" s="9">
        <f>SUMPRODUCT($AJ35:$AJ38,G35:G38)</f>
        <v>0</v>
      </c>
      <c r="AN37" s="9">
        <f>SUMPRODUCT($AJ35:$AJ38,H35:H38)</f>
        <v>0</v>
      </c>
      <c r="AO37" s="9">
        <f>SUMPRODUCT($AJ35:$AJ38,I35:I38)</f>
        <v>0</v>
      </c>
      <c r="AP37" s="9" t="e">
        <f>SUMPRODUCT($AJ35:$AJ38,#REF!)</f>
        <v>#REF!</v>
      </c>
      <c r="AQ37" s="9">
        <f aca="true" t="shared" si="23" ref="AQ37:AV37">SUMPRODUCT($AJ35:$AJ38,J35:J38)</f>
        <v>0</v>
      </c>
      <c r="AR37" s="9">
        <f t="shared" si="23"/>
        <v>0</v>
      </c>
      <c r="AS37" s="9">
        <f t="shared" si="23"/>
        <v>0</v>
      </c>
      <c r="AT37" s="9">
        <f t="shared" si="23"/>
        <v>0</v>
      </c>
      <c r="AU37" s="9">
        <f t="shared" si="23"/>
        <v>0</v>
      </c>
      <c r="AV37" s="9">
        <f t="shared" si="23"/>
        <v>0</v>
      </c>
      <c r="AX37" t="e">
        <f>IF($AI37=1,AL37,F37-$AH37*AL37)</f>
        <v>#VALUE!</v>
      </c>
      <c r="AY37" t="e">
        <f>IF($AI37=1,AM37,G37-$AH37*AM37)</f>
        <v>#VALUE!</v>
      </c>
      <c r="AZ37" t="e">
        <f>IF($AI37=1,AN37,H37-$AH37*AN37)</f>
        <v>#VALUE!</v>
      </c>
      <c r="BA37" t="e">
        <f>IF($AI37=1,AO37,I37-$AH37*AO37)</f>
        <v>#VALUE!</v>
      </c>
      <c r="BB37" t="e">
        <f>IF($AI37=1,AP37,#REF!-$AH37*AP37)</f>
        <v>#REF!</v>
      </c>
      <c r="BC37" t="e">
        <f aca="true" t="shared" si="24" ref="BC37:BH37">IF($AI37=1,AQ37,J37-$AH37*AQ37)</f>
        <v>#VALUE!</v>
      </c>
      <c r="BD37" t="e">
        <f t="shared" si="24"/>
        <v>#VALUE!</v>
      </c>
      <c r="BE37" t="e">
        <f t="shared" si="24"/>
        <v>#VALUE!</v>
      </c>
      <c r="BF37" t="e">
        <f t="shared" si="24"/>
        <v>#VALUE!</v>
      </c>
      <c r="BG37" t="e">
        <f t="shared" si="24"/>
        <v>#VALUE!</v>
      </c>
      <c r="BH37" t="e">
        <f t="shared" si="24"/>
        <v>#VALUE!</v>
      </c>
    </row>
    <row r="38" spans="2:60" ht="12.75">
      <c r="B38"/>
      <c r="C38"/>
      <c r="D38"/>
      <c r="E38"/>
      <c r="F38" s="9" t="str">
        <f>IF($D31&gt;0,AX32," ")</f>
        <v> </v>
      </c>
      <c r="G38" s="9" t="str">
        <f>IF($D31&gt;0,AY32," ")</f>
        <v> </v>
      </c>
      <c r="H38" s="9" t="str">
        <f>IF($D31&gt;0,AZ32," ")</f>
        <v> </v>
      </c>
      <c r="I38" s="9" t="str">
        <f>IF($D31&gt;0,BA32," ")</f>
        <v> </v>
      </c>
      <c r="J38" s="9" t="str">
        <f>IF($D31&gt;0,BC32," ")</f>
        <v> </v>
      </c>
      <c r="K38" s="9" t="str">
        <f>IF($D31&gt;0,BD32," ")</f>
        <v> </v>
      </c>
      <c r="L38" s="21" t="str">
        <f>IF($D31&gt;0,BE32," ")</f>
        <v> </v>
      </c>
      <c r="M38" s="25"/>
      <c r="N38" s="22"/>
      <c r="O38" s="9" t="str">
        <f>IF($D31&gt;0,BH32," ")</f>
        <v> </v>
      </c>
      <c r="P38" s="2"/>
      <c r="AF38" s="2">
        <f t="shared" si="0"/>
        <v>28</v>
      </c>
      <c r="AH38" s="9" t="e">
        <f>INDEX(matrix10,AF38,AC37)</f>
        <v>#VALUE!</v>
      </c>
      <c r="AI38" s="2">
        <f>IF(AF38=AE37,1,0)</f>
        <v>0</v>
      </c>
      <c r="AJ38" s="2">
        <f>IF(AI38=1,1/AH38,0)</f>
        <v>0</v>
      </c>
      <c r="AX38" t="e">
        <f>IF($AI38=1,AL37,F38-$AH38*AL37)</f>
        <v>#VALUE!</v>
      </c>
      <c r="AY38" t="e">
        <f>IF($AI38=1,AM37,G38-$AH38*AM37)</f>
        <v>#VALUE!</v>
      </c>
      <c r="AZ38" t="e">
        <f>IF($AI38=1,AN37,H38-$AH38*AN37)</f>
        <v>#VALUE!</v>
      </c>
      <c r="BA38" t="e">
        <f>IF($AI38=1,AO37,I38-$AH38*AO37)</f>
        <v>#VALUE!</v>
      </c>
      <c r="BB38" t="e">
        <f>IF($AI38=1,AP37,#REF!-$AH38*AP37)</f>
        <v>#REF!</v>
      </c>
      <c r="BC38" t="e">
        <f aca="true" t="shared" si="25" ref="BC38:BH38">IF($AI38=1,AQ37,J38-$AH38*AQ37)</f>
        <v>#VALUE!</v>
      </c>
      <c r="BD38" t="e">
        <f t="shared" si="25"/>
        <v>#VALUE!</v>
      </c>
      <c r="BE38" t="e">
        <f t="shared" si="25"/>
        <v>#VALUE!</v>
      </c>
      <c r="BF38" t="e">
        <f t="shared" si="25"/>
        <v>#VALUE!</v>
      </c>
      <c r="BG38" t="e">
        <f t="shared" si="25"/>
        <v>#VALUE!</v>
      </c>
      <c r="BH38" t="e">
        <f t="shared" si="25"/>
        <v>#VALUE!</v>
      </c>
    </row>
    <row r="39" spans="2:32" ht="12.75">
      <c r="B39"/>
      <c r="C39"/>
      <c r="D39"/>
      <c r="E39"/>
      <c r="M39"/>
      <c r="O39" s="2"/>
      <c r="P39" s="2"/>
      <c r="AF39" s="2">
        <f t="shared" si="0"/>
        <v>29</v>
      </c>
    </row>
    <row r="40" spans="2:32" ht="12.75">
      <c r="B40"/>
      <c r="C40"/>
      <c r="D40"/>
      <c r="E40"/>
      <c r="M40"/>
      <c r="O40" s="2"/>
      <c r="P40" s="2"/>
      <c r="AF40" s="2">
        <f t="shared" si="0"/>
        <v>30</v>
      </c>
    </row>
    <row r="41" spans="2:60" ht="15.75">
      <c r="B41"/>
      <c r="C41"/>
      <c r="D41"/>
      <c r="E41"/>
      <c r="F41" s="11" t="str">
        <f>IF($D37&gt;0,AX35," ")</f>
        <v> </v>
      </c>
      <c r="G41" s="11" t="str">
        <f>IF($D37&gt;0,AY35," ")</f>
        <v> </v>
      </c>
      <c r="H41" s="11" t="str">
        <f>IF($D37&gt;0,AZ35," ")</f>
        <v> </v>
      </c>
      <c r="I41" s="11" t="str">
        <f>IF($D37&gt;0,BA35," ")</f>
        <v> </v>
      </c>
      <c r="J41" s="11" t="str">
        <f>IF($D37&gt;0,BC35," ")</f>
        <v> </v>
      </c>
      <c r="K41" s="11" t="str">
        <f>IF($D37&gt;0,BD35," ")</f>
        <v> </v>
      </c>
      <c r="L41" s="20" t="str">
        <f>IF($D37&gt;0,BE35," ")</f>
        <v> </v>
      </c>
      <c r="M41" s="25"/>
      <c r="N41" s="22"/>
      <c r="O41" s="11" t="str">
        <f>IF($D37&gt;0,BH35," ")</f>
        <v> </v>
      </c>
      <c r="P41" s="2"/>
      <c r="AE41" s="12" t="e">
        <f>MOD(AE43,6)</f>
        <v>#VALUE!</v>
      </c>
      <c r="AF41" s="2">
        <f t="shared" si="0"/>
        <v>31</v>
      </c>
      <c r="AH41" s="11" t="e">
        <f>INDEX(matrix10,AF41,AC43)</f>
        <v>#VALUE!</v>
      </c>
      <c r="AI41" s="2">
        <f>IF(AF41=AE43,1,0)</f>
        <v>0</v>
      </c>
      <c r="AJ41" s="2">
        <f>IF(AI41=1,1/AH41,0)</f>
        <v>0</v>
      </c>
      <c r="AX41" t="e">
        <f>IF($AI41=1,AL43,F41-$AH41*AL43)</f>
        <v>#VALUE!</v>
      </c>
      <c r="AY41" t="e">
        <f>IF($AI41=1,AM43,G41-$AH41*AM43)</f>
        <v>#VALUE!</v>
      </c>
      <c r="AZ41" t="e">
        <f>IF($AI41=1,AN43,H41-$AH41*AN43)</f>
        <v>#VALUE!</v>
      </c>
      <c r="BA41" t="e">
        <f>IF($AI41=1,AO43,I41-$AH41*AO43)</f>
        <v>#VALUE!</v>
      </c>
      <c r="BB41" t="e">
        <f>IF($AI41=1,AP43,#REF!-$AH41*AP43)</f>
        <v>#REF!</v>
      </c>
      <c r="BC41" t="e">
        <f aca="true" t="shared" si="26" ref="BC41:BH41">IF($AI41=1,AQ43,J41-$AH41*AQ43)</f>
        <v>#VALUE!</v>
      </c>
      <c r="BD41" t="e">
        <f t="shared" si="26"/>
        <v>#VALUE!</v>
      </c>
      <c r="BE41" t="e">
        <f t="shared" si="26"/>
        <v>#VALUE!</v>
      </c>
      <c r="BF41" t="e">
        <f t="shared" si="26"/>
        <v>#VALUE!</v>
      </c>
      <c r="BG41" t="e">
        <f t="shared" si="26"/>
        <v>#VALUE!</v>
      </c>
      <c r="BH41" t="e">
        <f t="shared" si="26"/>
        <v>#VALUE!</v>
      </c>
    </row>
    <row r="42" spans="2:60" ht="13.5" thickBot="1">
      <c r="B42"/>
      <c r="C42"/>
      <c r="D42"/>
      <c r="E42"/>
      <c r="F42" s="9" t="str">
        <f>IF($D37&gt;0,AX36," ")</f>
        <v> </v>
      </c>
      <c r="G42" s="9" t="str">
        <f>IF($D37&gt;0,AY36," ")</f>
        <v> </v>
      </c>
      <c r="H42" s="9" t="str">
        <f>IF($D37&gt;0,AZ36," ")</f>
        <v> </v>
      </c>
      <c r="I42" s="9" t="str">
        <f>IF($D37&gt;0,BA36," ")</f>
        <v> </v>
      </c>
      <c r="J42" s="9" t="str">
        <f>IF($D37&gt;0,BC36," ")</f>
        <v> </v>
      </c>
      <c r="K42" s="9" t="str">
        <f>IF($D37&gt;0,BD36," ")</f>
        <v> </v>
      </c>
      <c r="L42" s="21" t="str">
        <f>IF($D37&gt;0,BE36," ")</f>
        <v> </v>
      </c>
      <c r="M42" s="25"/>
      <c r="N42" s="22"/>
      <c r="O42" s="9" t="str">
        <f>IF($D37&gt;0,BH36," ")</f>
        <v> </v>
      </c>
      <c r="P42" s="2"/>
      <c r="AF42" s="2">
        <f t="shared" si="0"/>
        <v>32</v>
      </c>
      <c r="AH42" s="9" t="e">
        <f>INDEX(matrix10,AF42,AC43)</f>
        <v>#VALUE!</v>
      </c>
      <c r="AI42" s="2">
        <f>IF(AF42=AE43,1,0)</f>
        <v>0</v>
      </c>
      <c r="AJ42" s="2">
        <f>IF(AI42=1,1/AH42,0)</f>
        <v>0</v>
      </c>
      <c r="AX42" t="e">
        <f>IF($AI42=1,AL43,F42-$AH42*AL43)</f>
        <v>#VALUE!</v>
      </c>
      <c r="AY42" t="e">
        <f>IF($AI42=1,AM43,G42-$AH42*AM43)</f>
        <v>#VALUE!</v>
      </c>
      <c r="AZ42" t="e">
        <f>IF($AI42=1,AN43,H42-$AH42*AN43)</f>
        <v>#VALUE!</v>
      </c>
      <c r="BA42" t="e">
        <f>IF($AI42=1,AO43,I42-$AH42*AO43)</f>
        <v>#VALUE!</v>
      </c>
      <c r="BB42" t="e">
        <f>IF($AI42=1,AP43,#REF!-$AH42*AP43)</f>
        <v>#REF!</v>
      </c>
      <c r="BC42" t="e">
        <f aca="true" t="shared" si="27" ref="BC42:BH42">IF($AI42=1,AQ43,J42-$AH42*AQ43)</f>
        <v>#VALUE!</v>
      </c>
      <c r="BD42" t="e">
        <f t="shared" si="27"/>
        <v>#VALUE!</v>
      </c>
      <c r="BE42" t="e">
        <f t="shared" si="27"/>
        <v>#VALUE!</v>
      </c>
      <c r="BF42" t="e">
        <f t="shared" si="27"/>
        <v>#VALUE!</v>
      </c>
      <c r="BG42" t="e">
        <f t="shared" si="27"/>
        <v>#VALUE!</v>
      </c>
      <c r="BH42" t="e">
        <f t="shared" si="27"/>
        <v>#VALUE!</v>
      </c>
    </row>
    <row r="43" spans="2:60" ht="13.5" thickBot="1">
      <c r="B43" s="10"/>
      <c r="D43" s="10"/>
      <c r="E43"/>
      <c r="F43" s="9" t="str">
        <f>IF($D37&gt;0,AX37," ")</f>
        <v> </v>
      </c>
      <c r="G43" s="9" t="str">
        <f>IF($D37&gt;0,AY37," ")</f>
        <v> </v>
      </c>
      <c r="H43" s="9" t="str">
        <f>IF($D37&gt;0,AZ37," ")</f>
        <v> </v>
      </c>
      <c r="I43" s="9" t="str">
        <f>IF($D37&gt;0,BA37," ")</f>
        <v> </v>
      </c>
      <c r="J43" s="9" t="str">
        <f>IF($D37&gt;0,BC37," ")</f>
        <v> </v>
      </c>
      <c r="K43" s="9" t="str">
        <f>IF($D37&gt;0,BD37," ")</f>
        <v> </v>
      </c>
      <c r="L43" s="21" t="str">
        <f>IF($D37&gt;0,BE37," ")</f>
        <v> </v>
      </c>
      <c r="M43" s="25"/>
      <c r="N43" s="22"/>
      <c r="O43" s="9" t="str">
        <f>IF($D37&gt;0,BH37," ")</f>
        <v> </v>
      </c>
      <c r="P43" s="2"/>
      <c r="AC43" s="10">
        <f>VLOOKUP(B43,alpha,2)</f>
        <v>0</v>
      </c>
      <c r="AD43" s="2"/>
      <c r="AE43" s="10" t="str">
        <f>IF(D43&gt;0,D43-10," ")</f>
        <v> </v>
      </c>
      <c r="AF43" s="2">
        <f aca="true" t="shared" si="28" ref="AF43:AF63">ROW(AD43)-10</f>
        <v>33</v>
      </c>
      <c r="AH43" s="9" t="e">
        <f>INDEX(matrix10,AF43,AC43)</f>
        <v>#VALUE!</v>
      </c>
      <c r="AI43" s="2">
        <f>IF(AF43=AE43,1,0)</f>
        <v>0</v>
      </c>
      <c r="AJ43" s="2">
        <f>IF(AI43=1,1/AH43,0)</f>
        <v>0</v>
      </c>
      <c r="AL43" s="9">
        <f>SUMPRODUCT($AJ41:$AJ44,F41:F44)</f>
        <v>0</v>
      </c>
      <c r="AM43" s="9">
        <f>SUMPRODUCT($AJ41:$AJ44,G41:G44)</f>
        <v>0</v>
      </c>
      <c r="AN43" s="9">
        <f>SUMPRODUCT($AJ41:$AJ44,H41:H44)</f>
        <v>0</v>
      </c>
      <c r="AO43" s="9">
        <f>SUMPRODUCT($AJ41:$AJ44,I41:I44)</f>
        <v>0</v>
      </c>
      <c r="AP43" s="9" t="e">
        <f>SUMPRODUCT($AJ41:$AJ44,#REF!)</f>
        <v>#REF!</v>
      </c>
      <c r="AQ43" s="9">
        <f aca="true" t="shared" si="29" ref="AQ43:AV43">SUMPRODUCT($AJ41:$AJ44,J41:J44)</f>
        <v>0</v>
      </c>
      <c r="AR43" s="9">
        <f t="shared" si="29"/>
        <v>0</v>
      </c>
      <c r="AS43" s="9">
        <f t="shared" si="29"/>
        <v>0</v>
      </c>
      <c r="AT43" s="9">
        <f t="shared" si="29"/>
        <v>0</v>
      </c>
      <c r="AU43" s="9">
        <f t="shared" si="29"/>
        <v>0</v>
      </c>
      <c r="AV43" s="9">
        <f t="shared" si="29"/>
        <v>0</v>
      </c>
      <c r="AX43" t="e">
        <f>IF($AI43=1,AL43,F43-$AH43*AL43)</f>
        <v>#VALUE!</v>
      </c>
      <c r="AY43" t="e">
        <f>IF($AI43=1,AM43,G43-$AH43*AM43)</f>
        <v>#VALUE!</v>
      </c>
      <c r="AZ43" t="e">
        <f>IF($AI43=1,AN43,H43-$AH43*AN43)</f>
        <v>#VALUE!</v>
      </c>
      <c r="BA43" t="e">
        <f>IF($AI43=1,AO43,I43-$AH43*AO43)</f>
        <v>#VALUE!</v>
      </c>
      <c r="BB43" t="e">
        <f>IF($AI43=1,AP43,#REF!-$AH43*AP43)</f>
        <v>#REF!</v>
      </c>
      <c r="BC43" t="e">
        <f aca="true" t="shared" si="30" ref="BC43:BH43">IF($AI43=1,AQ43,J43-$AH43*AQ43)</f>
        <v>#VALUE!</v>
      </c>
      <c r="BD43" t="e">
        <f t="shared" si="30"/>
        <v>#VALUE!</v>
      </c>
      <c r="BE43" t="e">
        <f t="shared" si="30"/>
        <v>#VALUE!</v>
      </c>
      <c r="BF43" t="e">
        <f t="shared" si="30"/>
        <v>#VALUE!</v>
      </c>
      <c r="BG43" t="e">
        <f t="shared" si="30"/>
        <v>#VALUE!</v>
      </c>
      <c r="BH43" t="e">
        <f t="shared" si="30"/>
        <v>#VALUE!</v>
      </c>
    </row>
    <row r="44" spans="2:60" ht="12.75">
      <c r="B44"/>
      <c r="C44"/>
      <c r="D44"/>
      <c r="E44"/>
      <c r="F44" s="9" t="str">
        <f>IF($D37&gt;0,AX38," ")</f>
        <v> </v>
      </c>
      <c r="G44" s="9" t="str">
        <f>IF($D37&gt;0,AY38," ")</f>
        <v> </v>
      </c>
      <c r="H44" s="9" t="str">
        <f>IF($D37&gt;0,AZ38," ")</f>
        <v> </v>
      </c>
      <c r="I44" s="9" t="str">
        <f>IF($D37&gt;0,BA38," ")</f>
        <v> </v>
      </c>
      <c r="J44" s="9" t="str">
        <f>IF($D37&gt;0,BC38," ")</f>
        <v> </v>
      </c>
      <c r="K44" s="9" t="str">
        <f>IF($D37&gt;0,BD38," ")</f>
        <v> </v>
      </c>
      <c r="L44" s="21" t="str">
        <f>IF($D37&gt;0,BE38," ")</f>
        <v> </v>
      </c>
      <c r="M44" s="25"/>
      <c r="N44" s="22"/>
      <c r="O44" s="9" t="str">
        <f>IF($D37&gt;0,BH38," ")</f>
        <v> </v>
      </c>
      <c r="P44" s="2"/>
      <c r="AF44" s="2">
        <f t="shared" si="28"/>
        <v>34</v>
      </c>
      <c r="AH44" s="9" t="e">
        <f>INDEX(matrix10,AF44,AC43)</f>
        <v>#VALUE!</v>
      </c>
      <c r="AI44" s="2">
        <f>IF(AF44=AE43,1,0)</f>
        <v>0</v>
      </c>
      <c r="AJ44" s="2">
        <f>IF(AI44=1,1/AH44,0)</f>
        <v>0</v>
      </c>
      <c r="AX44" t="e">
        <f>IF($AI44=1,AL43,F44-$AH44*AL43)</f>
        <v>#VALUE!</v>
      </c>
      <c r="AY44" t="e">
        <f>IF($AI44=1,AM43,G44-$AH44*AM43)</f>
        <v>#VALUE!</v>
      </c>
      <c r="AZ44" t="e">
        <f>IF($AI44=1,AN43,H44-$AH44*AN43)</f>
        <v>#VALUE!</v>
      </c>
      <c r="BA44" t="e">
        <f>IF($AI44=1,AO43,I44-$AH44*AO43)</f>
        <v>#VALUE!</v>
      </c>
      <c r="BB44" t="e">
        <f>IF($AI44=1,AP43,#REF!-$AH44*AP43)</f>
        <v>#REF!</v>
      </c>
      <c r="BC44" t="e">
        <f aca="true" t="shared" si="31" ref="BC44:BH44">IF($AI44=1,AQ43,J44-$AH44*AQ43)</f>
        <v>#VALUE!</v>
      </c>
      <c r="BD44" t="e">
        <f t="shared" si="31"/>
        <v>#VALUE!</v>
      </c>
      <c r="BE44" t="e">
        <f t="shared" si="31"/>
        <v>#VALUE!</v>
      </c>
      <c r="BF44" t="e">
        <f t="shared" si="31"/>
        <v>#VALUE!</v>
      </c>
      <c r="BG44" t="e">
        <f t="shared" si="31"/>
        <v>#VALUE!</v>
      </c>
      <c r="BH44" t="e">
        <f t="shared" si="31"/>
        <v>#VALUE!</v>
      </c>
    </row>
    <row r="45" spans="2:32" ht="12.75">
      <c r="B45"/>
      <c r="C45"/>
      <c r="D45"/>
      <c r="E45"/>
      <c r="M45"/>
      <c r="O45" s="2"/>
      <c r="P45" s="2"/>
      <c r="AF45" s="2">
        <f t="shared" si="28"/>
        <v>35</v>
      </c>
    </row>
    <row r="46" spans="2:32" ht="12.75">
      <c r="B46"/>
      <c r="C46"/>
      <c r="D46"/>
      <c r="E46"/>
      <c r="M46"/>
      <c r="O46" s="2"/>
      <c r="P46" s="2"/>
      <c r="AF46" s="2">
        <f t="shared" si="28"/>
        <v>36</v>
      </c>
    </row>
    <row r="47" spans="2:60" ht="15.75">
      <c r="B47"/>
      <c r="C47"/>
      <c r="D47"/>
      <c r="E47"/>
      <c r="F47" s="11" t="str">
        <f>IF($D43&gt;0,AX41," ")</f>
        <v> </v>
      </c>
      <c r="G47" s="11" t="str">
        <f>IF($D43&gt;0,AY41," ")</f>
        <v> </v>
      </c>
      <c r="H47" s="11" t="str">
        <f>IF($D43&gt;0,AZ41," ")</f>
        <v> </v>
      </c>
      <c r="I47" s="11" t="str">
        <f>IF($D43&gt;0,BA41," ")</f>
        <v> </v>
      </c>
      <c r="J47" s="11" t="str">
        <f>IF($D43&gt;0,BC41," ")</f>
        <v> </v>
      </c>
      <c r="K47" s="11" t="str">
        <f>IF($D43&gt;0,BD41," ")</f>
        <v> </v>
      </c>
      <c r="L47" s="20" t="str">
        <f>IF($D43&gt;0,BE41," ")</f>
        <v> </v>
      </c>
      <c r="M47" s="25"/>
      <c r="N47" s="22"/>
      <c r="O47" s="11" t="str">
        <f>IF($D43&gt;0,BH41," ")</f>
        <v> </v>
      </c>
      <c r="P47" s="2"/>
      <c r="AE47" s="12" t="e">
        <f>MOD(AE49,6)</f>
        <v>#VALUE!</v>
      </c>
      <c r="AF47" s="2">
        <f t="shared" si="28"/>
        <v>37</v>
      </c>
      <c r="AH47" s="11" t="e">
        <f>INDEX(matrix10,AF47,AC49)</f>
        <v>#VALUE!</v>
      </c>
      <c r="AI47" s="2">
        <f>IF(AF47=AE49,1,0)</f>
        <v>0</v>
      </c>
      <c r="AJ47" s="2">
        <f>IF(AI47=1,1/AH47,0)</f>
        <v>0</v>
      </c>
      <c r="AX47" t="e">
        <f>IF($AI47=1,AL49,F47-$AH47*AL49)</f>
        <v>#VALUE!</v>
      </c>
      <c r="AY47" t="e">
        <f>IF($AI47=1,AM49,G47-$AH47*AM49)</f>
        <v>#VALUE!</v>
      </c>
      <c r="AZ47" t="e">
        <f>IF($AI47=1,AN49,H47-$AH47*AN49)</f>
        <v>#VALUE!</v>
      </c>
      <c r="BA47" t="e">
        <f>IF($AI47=1,AO49,I47-$AH47*AO49)</f>
        <v>#VALUE!</v>
      </c>
      <c r="BB47" t="e">
        <f>IF($AI47=1,AP49,#REF!-$AH47*AP49)</f>
        <v>#REF!</v>
      </c>
      <c r="BC47" t="e">
        <f aca="true" t="shared" si="32" ref="BC47:BH47">IF($AI47=1,AQ49,J47-$AH47*AQ49)</f>
        <v>#VALUE!</v>
      </c>
      <c r="BD47" t="e">
        <f t="shared" si="32"/>
        <v>#VALUE!</v>
      </c>
      <c r="BE47" t="e">
        <f t="shared" si="32"/>
        <v>#VALUE!</v>
      </c>
      <c r="BF47" t="e">
        <f t="shared" si="32"/>
        <v>#VALUE!</v>
      </c>
      <c r="BG47" t="e">
        <f t="shared" si="32"/>
        <v>#VALUE!</v>
      </c>
      <c r="BH47" t="e">
        <f t="shared" si="32"/>
        <v>#VALUE!</v>
      </c>
    </row>
    <row r="48" spans="2:60" ht="13.5" thickBot="1">
      <c r="B48"/>
      <c r="C48"/>
      <c r="D48"/>
      <c r="E48"/>
      <c r="F48" s="9" t="str">
        <f>IF($D43&gt;0,AX42," ")</f>
        <v> </v>
      </c>
      <c r="G48" s="9" t="str">
        <f>IF($D43&gt;0,AY42," ")</f>
        <v> </v>
      </c>
      <c r="H48" s="9" t="str">
        <f>IF($D43&gt;0,AZ42," ")</f>
        <v> </v>
      </c>
      <c r="I48" s="9" t="str">
        <f>IF($D43&gt;0,BA42," ")</f>
        <v> </v>
      </c>
      <c r="J48" s="9" t="str">
        <f>IF($D43&gt;0,BC42," ")</f>
        <v> </v>
      </c>
      <c r="K48" s="9" t="str">
        <f>IF($D43&gt;0,BD42," ")</f>
        <v> </v>
      </c>
      <c r="L48" s="21" t="str">
        <f>IF($D43&gt;0,BE42," ")</f>
        <v> </v>
      </c>
      <c r="M48" s="25"/>
      <c r="N48" s="22"/>
      <c r="O48" s="9" t="str">
        <f>IF($D43&gt;0,BH42," ")</f>
        <v> </v>
      </c>
      <c r="P48" s="2"/>
      <c r="AF48" s="2">
        <f t="shared" si="28"/>
        <v>38</v>
      </c>
      <c r="AH48" s="9" t="e">
        <f>INDEX(matrix10,AF48,AC49)</f>
        <v>#VALUE!</v>
      </c>
      <c r="AI48" s="2">
        <f>IF(AF48=AE49,1,0)</f>
        <v>0</v>
      </c>
      <c r="AJ48" s="2">
        <f>IF(AI48=1,1/AH48,0)</f>
        <v>0</v>
      </c>
      <c r="AX48" t="e">
        <f>IF($AI48=1,AL49,F48-$AH48*AL49)</f>
        <v>#VALUE!</v>
      </c>
      <c r="AY48" t="e">
        <f>IF($AI48=1,AM49,G48-$AH48*AM49)</f>
        <v>#VALUE!</v>
      </c>
      <c r="AZ48" t="e">
        <f>IF($AI48=1,AN49,H48-$AH48*AN49)</f>
        <v>#VALUE!</v>
      </c>
      <c r="BA48" t="e">
        <f>IF($AI48=1,AO49,I48-$AH48*AO49)</f>
        <v>#VALUE!</v>
      </c>
      <c r="BB48" t="e">
        <f>IF($AI48=1,AP49,#REF!-$AH48*AP49)</f>
        <v>#REF!</v>
      </c>
      <c r="BC48" t="e">
        <f aca="true" t="shared" si="33" ref="BC48:BH48">IF($AI48=1,AQ49,J48-$AH48*AQ49)</f>
        <v>#VALUE!</v>
      </c>
      <c r="BD48" t="e">
        <f t="shared" si="33"/>
        <v>#VALUE!</v>
      </c>
      <c r="BE48" t="e">
        <f t="shared" si="33"/>
        <v>#VALUE!</v>
      </c>
      <c r="BF48" t="e">
        <f t="shared" si="33"/>
        <v>#VALUE!</v>
      </c>
      <c r="BG48" t="e">
        <f t="shared" si="33"/>
        <v>#VALUE!</v>
      </c>
      <c r="BH48" t="e">
        <f t="shared" si="33"/>
        <v>#VALUE!</v>
      </c>
    </row>
    <row r="49" spans="2:60" ht="13.5" thickBot="1">
      <c r="B49" s="10"/>
      <c r="D49" s="10"/>
      <c r="E49"/>
      <c r="F49" s="9" t="str">
        <f>IF($D43&gt;0,AX43," ")</f>
        <v> </v>
      </c>
      <c r="G49" s="9" t="str">
        <f>IF($D43&gt;0,AY43," ")</f>
        <v> </v>
      </c>
      <c r="H49" s="9" t="str">
        <f>IF($D43&gt;0,AZ43," ")</f>
        <v> </v>
      </c>
      <c r="I49" s="9" t="str">
        <f>IF($D43&gt;0,BA43," ")</f>
        <v> </v>
      </c>
      <c r="J49" s="9" t="str">
        <f>IF($D43&gt;0,BC43," ")</f>
        <v> </v>
      </c>
      <c r="K49" s="9" t="str">
        <f>IF($D43&gt;0,BD43," ")</f>
        <v> </v>
      </c>
      <c r="L49" s="21" t="str">
        <f>IF($D43&gt;0,BE43," ")</f>
        <v> </v>
      </c>
      <c r="M49" s="25"/>
      <c r="N49" s="22"/>
      <c r="O49" s="9" t="str">
        <f>IF($D43&gt;0,BH43," ")</f>
        <v> </v>
      </c>
      <c r="P49" s="2"/>
      <c r="AC49" s="10">
        <f>VLOOKUP(B49,alpha,2)</f>
        <v>0</v>
      </c>
      <c r="AD49" s="2"/>
      <c r="AE49" s="10" t="str">
        <f>IF(D49&gt;0,D49-10," ")</f>
        <v> </v>
      </c>
      <c r="AF49" s="2">
        <f t="shared" si="28"/>
        <v>39</v>
      </c>
      <c r="AH49" s="9" t="e">
        <f>INDEX(matrix10,AF49,AC49)</f>
        <v>#VALUE!</v>
      </c>
      <c r="AI49" s="2">
        <f>IF(AF49=AE49,1,0)</f>
        <v>0</v>
      </c>
      <c r="AJ49" s="2">
        <f>IF(AI49=1,1/AH49,0)</f>
        <v>0</v>
      </c>
      <c r="AL49" s="9">
        <f>SUMPRODUCT($AJ47:$AJ50,F47:F50)</f>
        <v>0</v>
      </c>
      <c r="AM49" s="9">
        <f>SUMPRODUCT($AJ47:$AJ50,G47:G50)</f>
        <v>0</v>
      </c>
      <c r="AN49" s="9">
        <f>SUMPRODUCT($AJ47:$AJ50,H47:H50)</f>
        <v>0</v>
      </c>
      <c r="AO49" s="9">
        <f>SUMPRODUCT($AJ47:$AJ50,I47:I50)</f>
        <v>0</v>
      </c>
      <c r="AP49" s="9" t="e">
        <f>SUMPRODUCT($AJ47:$AJ50,#REF!)</f>
        <v>#REF!</v>
      </c>
      <c r="AQ49" s="9">
        <f aca="true" t="shared" si="34" ref="AQ49:AV49">SUMPRODUCT($AJ47:$AJ50,J47:J50)</f>
        <v>0</v>
      </c>
      <c r="AR49" s="9">
        <f t="shared" si="34"/>
        <v>0</v>
      </c>
      <c r="AS49" s="9">
        <f t="shared" si="34"/>
        <v>0</v>
      </c>
      <c r="AT49" s="9">
        <f t="shared" si="34"/>
        <v>0</v>
      </c>
      <c r="AU49" s="9">
        <f t="shared" si="34"/>
        <v>0</v>
      </c>
      <c r="AV49" s="9">
        <f t="shared" si="34"/>
        <v>0</v>
      </c>
      <c r="AX49" t="e">
        <f>IF($AI49=1,AL49,F49-$AH49*AL49)</f>
        <v>#VALUE!</v>
      </c>
      <c r="AY49" t="e">
        <f>IF($AI49=1,AM49,G49-$AH49*AM49)</f>
        <v>#VALUE!</v>
      </c>
      <c r="AZ49" t="e">
        <f>IF($AI49=1,AN49,H49-$AH49*AN49)</f>
        <v>#VALUE!</v>
      </c>
      <c r="BA49" t="e">
        <f>IF($AI49=1,AO49,I49-$AH49*AO49)</f>
        <v>#VALUE!</v>
      </c>
      <c r="BB49" t="e">
        <f>IF($AI49=1,AP49,#REF!-$AH49*AP49)</f>
        <v>#REF!</v>
      </c>
      <c r="BC49" t="e">
        <f aca="true" t="shared" si="35" ref="BC49:BH49">IF($AI49=1,AQ49,J49-$AH49*AQ49)</f>
        <v>#VALUE!</v>
      </c>
      <c r="BD49" t="e">
        <f t="shared" si="35"/>
        <v>#VALUE!</v>
      </c>
      <c r="BE49" t="e">
        <f t="shared" si="35"/>
        <v>#VALUE!</v>
      </c>
      <c r="BF49" t="e">
        <f t="shared" si="35"/>
        <v>#VALUE!</v>
      </c>
      <c r="BG49" t="e">
        <f t="shared" si="35"/>
        <v>#VALUE!</v>
      </c>
      <c r="BH49" t="e">
        <f t="shared" si="35"/>
        <v>#VALUE!</v>
      </c>
    </row>
    <row r="50" spans="2:60" ht="12.75">
      <c r="B50"/>
      <c r="C50"/>
      <c r="D50"/>
      <c r="E50"/>
      <c r="F50" s="9" t="str">
        <f>IF($D43&gt;0,AX44," ")</f>
        <v> </v>
      </c>
      <c r="G50" s="9" t="str">
        <f>IF($D43&gt;0,AY44," ")</f>
        <v> </v>
      </c>
      <c r="H50" s="9" t="str">
        <f>IF($D43&gt;0,AZ44," ")</f>
        <v> </v>
      </c>
      <c r="I50" s="9" t="str">
        <f>IF($D43&gt;0,BA44," ")</f>
        <v> </v>
      </c>
      <c r="J50" s="9" t="str">
        <f>IF($D43&gt;0,BC44," ")</f>
        <v> </v>
      </c>
      <c r="K50" s="9" t="str">
        <f>IF($D43&gt;0,BD44," ")</f>
        <v> </v>
      </c>
      <c r="L50" s="21" t="str">
        <f>IF($D43&gt;0,BE44," ")</f>
        <v> </v>
      </c>
      <c r="M50" s="25"/>
      <c r="N50" s="22"/>
      <c r="O50" s="9" t="str">
        <f>IF($D43&gt;0,BH44," ")</f>
        <v> </v>
      </c>
      <c r="P50" s="2"/>
      <c r="AF50" s="2">
        <f t="shared" si="28"/>
        <v>40</v>
      </c>
      <c r="AH50" s="9" t="e">
        <f>INDEX(matrix10,AF50,AC49)</f>
        <v>#VALUE!</v>
      </c>
      <c r="AI50" s="2">
        <f>IF(AF50=AE49,1,0)</f>
        <v>0</v>
      </c>
      <c r="AJ50" s="2">
        <f>IF(AI50=1,1/AH50,0)</f>
        <v>0</v>
      </c>
      <c r="AX50" t="e">
        <f>IF($AI50=1,AL49,F50-$AH50*AL49)</f>
        <v>#VALUE!</v>
      </c>
      <c r="AY50" t="e">
        <f>IF($AI50=1,AM49,G50-$AH50*AM49)</f>
        <v>#VALUE!</v>
      </c>
      <c r="AZ50" t="e">
        <f>IF($AI50=1,AN49,H50-$AH50*AN49)</f>
        <v>#VALUE!</v>
      </c>
      <c r="BA50" t="e">
        <f>IF($AI50=1,AO49,I50-$AH50*AO49)</f>
        <v>#VALUE!</v>
      </c>
      <c r="BB50" t="e">
        <f>IF($AI50=1,AP49,#REF!-$AH50*AP49)</f>
        <v>#REF!</v>
      </c>
      <c r="BC50" t="e">
        <f aca="true" t="shared" si="36" ref="BC50:BH50">IF($AI50=1,AQ49,J50-$AH50*AQ49)</f>
        <v>#VALUE!</v>
      </c>
      <c r="BD50" t="e">
        <f t="shared" si="36"/>
        <v>#VALUE!</v>
      </c>
      <c r="BE50" t="e">
        <f t="shared" si="36"/>
        <v>#VALUE!</v>
      </c>
      <c r="BF50" t="e">
        <f t="shared" si="36"/>
        <v>#VALUE!</v>
      </c>
      <c r="BG50" t="e">
        <f t="shared" si="36"/>
        <v>#VALUE!</v>
      </c>
      <c r="BH50" t="e">
        <f t="shared" si="36"/>
        <v>#VALUE!</v>
      </c>
    </row>
    <row r="51" spans="2:32" ht="12.75">
      <c r="B51"/>
      <c r="C51"/>
      <c r="D51"/>
      <c r="E51"/>
      <c r="M51"/>
      <c r="O51" s="2"/>
      <c r="P51" s="2"/>
      <c r="AF51" s="2">
        <f t="shared" si="28"/>
        <v>41</v>
      </c>
    </row>
    <row r="52" spans="2:32" ht="12.75">
      <c r="B52"/>
      <c r="C52"/>
      <c r="D52"/>
      <c r="E52"/>
      <c r="M52"/>
      <c r="O52" s="2"/>
      <c r="P52" s="2"/>
      <c r="AF52" s="2">
        <f t="shared" si="28"/>
        <v>42</v>
      </c>
    </row>
    <row r="53" spans="2:60" ht="15.75">
      <c r="B53"/>
      <c r="C53"/>
      <c r="D53"/>
      <c r="E53"/>
      <c r="F53" s="11" t="str">
        <f>IF($D49&gt;0,AX47," ")</f>
        <v> </v>
      </c>
      <c r="G53" s="11" t="str">
        <f>IF($D49&gt;0,AY47," ")</f>
        <v> </v>
      </c>
      <c r="H53" s="11" t="str">
        <f>IF($D49&gt;0,AZ47," ")</f>
        <v> </v>
      </c>
      <c r="I53" s="11" t="str">
        <f>IF($D49&gt;0,BA47," ")</f>
        <v> </v>
      </c>
      <c r="J53" s="11" t="str">
        <f>IF($D49&gt;0,BC47," ")</f>
        <v> </v>
      </c>
      <c r="K53" s="11" t="str">
        <f>IF($D49&gt;0,BD47," ")</f>
        <v> </v>
      </c>
      <c r="L53" s="20" t="str">
        <f>IF($D49&gt;0,BE47," ")</f>
        <v> </v>
      </c>
      <c r="M53" s="25"/>
      <c r="N53" s="22"/>
      <c r="O53" s="11" t="str">
        <f>IF($D49&gt;0,BH47," ")</f>
        <v> </v>
      </c>
      <c r="P53" s="2"/>
      <c r="AE53" s="12" t="e">
        <f>MOD(AE55,6)</f>
        <v>#VALUE!</v>
      </c>
      <c r="AF53" s="2">
        <f t="shared" si="28"/>
        <v>43</v>
      </c>
      <c r="AH53" s="11" t="e">
        <f>INDEX(matrix10,AF53,AC55)</f>
        <v>#VALUE!</v>
      </c>
      <c r="AI53" s="2">
        <f>IF(AF53=AE55,1,0)</f>
        <v>0</v>
      </c>
      <c r="AJ53" s="2">
        <f>IF(AI53=1,1/AH53,0)</f>
        <v>0</v>
      </c>
      <c r="AX53" t="e">
        <f>IF($AI53=1,AL55,F53-$AH53*AL55)</f>
        <v>#VALUE!</v>
      </c>
      <c r="AY53" t="e">
        <f>IF($AI53=1,AM55,G53-$AH53*AM55)</f>
        <v>#VALUE!</v>
      </c>
      <c r="AZ53" t="e">
        <f>IF($AI53=1,AN55,H53-$AH53*AN55)</f>
        <v>#VALUE!</v>
      </c>
      <c r="BA53" t="e">
        <f>IF($AI53=1,AO55,I53-$AH53*AO55)</f>
        <v>#VALUE!</v>
      </c>
      <c r="BB53" t="e">
        <f>IF($AI53=1,AP55,#REF!-$AH53*AP55)</f>
        <v>#REF!</v>
      </c>
      <c r="BC53" t="e">
        <f aca="true" t="shared" si="37" ref="BC53:BH53">IF($AI53=1,AQ55,J53-$AH53*AQ55)</f>
        <v>#VALUE!</v>
      </c>
      <c r="BD53" t="e">
        <f t="shared" si="37"/>
        <v>#VALUE!</v>
      </c>
      <c r="BE53" t="e">
        <f t="shared" si="37"/>
        <v>#VALUE!</v>
      </c>
      <c r="BF53" t="e">
        <f t="shared" si="37"/>
        <v>#VALUE!</v>
      </c>
      <c r="BG53" t="e">
        <f t="shared" si="37"/>
        <v>#VALUE!</v>
      </c>
      <c r="BH53" t="e">
        <f t="shared" si="37"/>
        <v>#VALUE!</v>
      </c>
    </row>
    <row r="54" spans="2:60" ht="13.5" thickBot="1">
      <c r="B54"/>
      <c r="C54"/>
      <c r="D54"/>
      <c r="E54"/>
      <c r="F54" s="9" t="str">
        <f>IF($D49&gt;0,AX48," ")</f>
        <v> </v>
      </c>
      <c r="G54" s="9" t="str">
        <f>IF($D49&gt;0,AY48," ")</f>
        <v> </v>
      </c>
      <c r="H54" s="9" t="str">
        <f>IF($D49&gt;0,AZ48," ")</f>
        <v> </v>
      </c>
      <c r="I54" s="9" t="str">
        <f>IF($D49&gt;0,BA48," ")</f>
        <v> </v>
      </c>
      <c r="J54" s="9" t="str">
        <f>IF($D49&gt;0,BC48," ")</f>
        <v> </v>
      </c>
      <c r="K54" s="9" t="str">
        <f>IF($D49&gt;0,BD48," ")</f>
        <v> </v>
      </c>
      <c r="L54" s="21" t="str">
        <f>IF($D49&gt;0,BE48," ")</f>
        <v> </v>
      </c>
      <c r="M54" s="25"/>
      <c r="N54" s="22"/>
      <c r="O54" s="9" t="str">
        <f>IF($D49&gt;0,BH48," ")</f>
        <v> </v>
      </c>
      <c r="P54" s="2"/>
      <c r="AF54" s="2">
        <f t="shared" si="28"/>
        <v>44</v>
      </c>
      <c r="AH54" s="9" t="e">
        <f>INDEX(matrix10,AF54,AC55)</f>
        <v>#VALUE!</v>
      </c>
      <c r="AI54" s="2">
        <f>IF(AF54=AE55,1,0)</f>
        <v>0</v>
      </c>
      <c r="AJ54" s="2">
        <f>IF(AI54=1,1/AH54,0)</f>
        <v>0</v>
      </c>
      <c r="AX54" t="e">
        <f>IF($AI54=1,AL55,F54-$AH54*AL55)</f>
        <v>#VALUE!</v>
      </c>
      <c r="AY54" t="e">
        <f>IF($AI54=1,AM55,G54-$AH54*AM55)</f>
        <v>#VALUE!</v>
      </c>
      <c r="AZ54" t="e">
        <f>IF($AI54=1,AN55,H54-$AH54*AN55)</f>
        <v>#VALUE!</v>
      </c>
      <c r="BA54" t="e">
        <f>IF($AI54=1,AO55,I54-$AH54*AO55)</f>
        <v>#VALUE!</v>
      </c>
      <c r="BB54" t="e">
        <f>IF($AI54=1,AP55,#REF!-$AH54*AP55)</f>
        <v>#REF!</v>
      </c>
      <c r="BC54" t="e">
        <f aca="true" t="shared" si="38" ref="BC54:BH54">IF($AI54=1,AQ55,J54-$AH54*AQ55)</f>
        <v>#VALUE!</v>
      </c>
      <c r="BD54" t="e">
        <f t="shared" si="38"/>
        <v>#VALUE!</v>
      </c>
      <c r="BE54" t="e">
        <f t="shared" si="38"/>
        <v>#VALUE!</v>
      </c>
      <c r="BF54" t="e">
        <f t="shared" si="38"/>
        <v>#VALUE!</v>
      </c>
      <c r="BG54" t="e">
        <f t="shared" si="38"/>
        <v>#VALUE!</v>
      </c>
      <c r="BH54" t="e">
        <f t="shared" si="38"/>
        <v>#VALUE!</v>
      </c>
    </row>
    <row r="55" spans="2:60" ht="13.5" thickBot="1">
      <c r="B55" s="10"/>
      <c r="D55" s="10"/>
      <c r="E55"/>
      <c r="F55" s="9" t="str">
        <f>IF($D49&gt;0,AX49," ")</f>
        <v> </v>
      </c>
      <c r="G55" s="9" t="str">
        <f>IF($D49&gt;0,AY49," ")</f>
        <v> </v>
      </c>
      <c r="H55" s="9" t="str">
        <f>IF($D49&gt;0,AZ49," ")</f>
        <v> </v>
      </c>
      <c r="I55" s="9" t="str">
        <f>IF($D49&gt;0,BA49," ")</f>
        <v> </v>
      </c>
      <c r="J55" s="9" t="str">
        <f>IF($D49&gt;0,BC49," ")</f>
        <v> </v>
      </c>
      <c r="K55" s="9" t="str">
        <f>IF($D49&gt;0,BD49," ")</f>
        <v> </v>
      </c>
      <c r="L55" s="21" t="str">
        <f>IF($D49&gt;0,BE49," ")</f>
        <v> </v>
      </c>
      <c r="M55" s="25"/>
      <c r="N55" s="22"/>
      <c r="O55" s="9" t="str">
        <f>IF($D49&gt;0,BH49," ")</f>
        <v> </v>
      </c>
      <c r="P55" s="2"/>
      <c r="AC55" s="10">
        <f>VLOOKUP(B55,alpha,2)</f>
        <v>0</v>
      </c>
      <c r="AD55" s="2"/>
      <c r="AE55" s="10" t="str">
        <f>IF(D55&gt;0,D55-10," ")</f>
        <v> </v>
      </c>
      <c r="AF55" s="2">
        <f t="shared" si="28"/>
        <v>45</v>
      </c>
      <c r="AH55" s="9" t="e">
        <f>INDEX(matrix10,AF55,AC55)</f>
        <v>#VALUE!</v>
      </c>
      <c r="AI55" s="2">
        <f>IF(AF55=AE55,1,0)</f>
        <v>0</v>
      </c>
      <c r="AJ55" s="2">
        <f>IF(AI55=1,1/AH55,0)</f>
        <v>0</v>
      </c>
      <c r="AL55" s="9">
        <f>SUMPRODUCT($AJ53:$AJ56,F53:F56)</f>
        <v>0</v>
      </c>
      <c r="AM55" s="9">
        <f>SUMPRODUCT($AJ53:$AJ56,G53:G56)</f>
        <v>0</v>
      </c>
      <c r="AN55" s="9">
        <f>SUMPRODUCT($AJ53:$AJ56,H53:H56)</f>
        <v>0</v>
      </c>
      <c r="AO55" s="9">
        <f>SUMPRODUCT($AJ53:$AJ56,I53:I56)</f>
        <v>0</v>
      </c>
      <c r="AP55" s="9" t="e">
        <f>SUMPRODUCT($AJ53:$AJ56,#REF!)</f>
        <v>#REF!</v>
      </c>
      <c r="AQ55" s="9">
        <f aca="true" t="shared" si="39" ref="AQ55:AV55">SUMPRODUCT($AJ53:$AJ56,J53:J56)</f>
        <v>0</v>
      </c>
      <c r="AR55" s="9">
        <f t="shared" si="39"/>
        <v>0</v>
      </c>
      <c r="AS55" s="9">
        <f t="shared" si="39"/>
        <v>0</v>
      </c>
      <c r="AT55" s="9">
        <f t="shared" si="39"/>
        <v>0</v>
      </c>
      <c r="AU55" s="9">
        <f t="shared" si="39"/>
        <v>0</v>
      </c>
      <c r="AV55" s="9">
        <f t="shared" si="39"/>
        <v>0</v>
      </c>
      <c r="AX55" t="e">
        <f>IF($AI55=1,AL55,F55-$AH55*AL55)</f>
        <v>#VALUE!</v>
      </c>
      <c r="AY55" t="e">
        <f>IF($AI55=1,AM55,G55-$AH55*AM55)</f>
        <v>#VALUE!</v>
      </c>
      <c r="AZ55" t="e">
        <f>IF($AI55=1,AN55,H55-$AH55*AN55)</f>
        <v>#VALUE!</v>
      </c>
      <c r="BA55" t="e">
        <f>IF($AI55=1,AO55,I55-$AH55*AO55)</f>
        <v>#VALUE!</v>
      </c>
      <c r="BB55" t="e">
        <f>IF($AI55=1,AP55,#REF!-$AH55*AP55)</f>
        <v>#REF!</v>
      </c>
      <c r="BC55" t="e">
        <f aca="true" t="shared" si="40" ref="BC55:BH55">IF($AI55=1,AQ55,J55-$AH55*AQ55)</f>
        <v>#VALUE!</v>
      </c>
      <c r="BD55" t="e">
        <f t="shared" si="40"/>
        <v>#VALUE!</v>
      </c>
      <c r="BE55" t="e">
        <f t="shared" si="40"/>
        <v>#VALUE!</v>
      </c>
      <c r="BF55" t="e">
        <f t="shared" si="40"/>
        <v>#VALUE!</v>
      </c>
      <c r="BG55" t="e">
        <f t="shared" si="40"/>
        <v>#VALUE!</v>
      </c>
      <c r="BH55" t="e">
        <f t="shared" si="40"/>
        <v>#VALUE!</v>
      </c>
    </row>
    <row r="56" spans="2:60" ht="12.75">
      <c r="B56"/>
      <c r="C56"/>
      <c r="D56"/>
      <c r="E56"/>
      <c r="F56" s="9" t="str">
        <f>IF($D49&gt;0,AX50," ")</f>
        <v> </v>
      </c>
      <c r="G56" s="9" t="str">
        <f>IF($D49&gt;0,AY50," ")</f>
        <v> </v>
      </c>
      <c r="H56" s="9" t="str">
        <f>IF($D49&gt;0,AZ50," ")</f>
        <v> </v>
      </c>
      <c r="I56" s="9" t="str">
        <f>IF($D49&gt;0,BA50," ")</f>
        <v> </v>
      </c>
      <c r="J56" s="9" t="str">
        <f>IF($D49&gt;0,BC50," ")</f>
        <v> </v>
      </c>
      <c r="K56" s="9" t="str">
        <f>IF($D49&gt;0,BD50," ")</f>
        <v> </v>
      </c>
      <c r="L56" s="21" t="str">
        <f>IF($D49&gt;0,BE50," ")</f>
        <v> </v>
      </c>
      <c r="M56" s="25"/>
      <c r="N56" s="22"/>
      <c r="O56" s="9" t="str">
        <f>IF($D49&gt;0,BH50," ")</f>
        <v> </v>
      </c>
      <c r="P56" s="2"/>
      <c r="AF56" s="2">
        <f t="shared" si="28"/>
        <v>46</v>
      </c>
      <c r="AH56" s="9" t="e">
        <f>INDEX(matrix10,AF56,AC55)</f>
        <v>#VALUE!</v>
      </c>
      <c r="AI56" s="2">
        <f>IF(AF56=AE55,1,0)</f>
        <v>0</v>
      </c>
      <c r="AJ56" s="2">
        <f>IF(AI56=1,1/AH56,0)</f>
        <v>0</v>
      </c>
      <c r="AX56" t="e">
        <f>IF($AI56=1,AL55,F56-$AH56*AL55)</f>
        <v>#VALUE!</v>
      </c>
      <c r="AY56" t="e">
        <f>IF($AI56=1,AM55,G56-$AH56*AM55)</f>
        <v>#VALUE!</v>
      </c>
      <c r="AZ56" t="e">
        <f>IF($AI56=1,AN55,H56-$AH56*AN55)</f>
        <v>#VALUE!</v>
      </c>
      <c r="BA56" t="e">
        <f>IF($AI56=1,AO55,I56-$AH56*AO55)</f>
        <v>#VALUE!</v>
      </c>
      <c r="BB56" t="e">
        <f>IF($AI56=1,AP55,#REF!-$AH56*AP55)</f>
        <v>#REF!</v>
      </c>
      <c r="BC56" t="e">
        <f aca="true" t="shared" si="41" ref="BC56:BH56">IF($AI56=1,AQ55,J56-$AH56*AQ55)</f>
        <v>#VALUE!</v>
      </c>
      <c r="BD56" t="e">
        <f t="shared" si="41"/>
        <v>#VALUE!</v>
      </c>
      <c r="BE56" t="e">
        <f t="shared" si="41"/>
        <v>#VALUE!</v>
      </c>
      <c r="BF56" t="e">
        <f t="shared" si="41"/>
        <v>#VALUE!</v>
      </c>
      <c r="BG56" t="e">
        <f t="shared" si="41"/>
        <v>#VALUE!</v>
      </c>
      <c r="BH56" t="e">
        <f t="shared" si="41"/>
        <v>#VALUE!</v>
      </c>
    </row>
    <row r="57" spans="2:32" ht="12.75">
      <c r="B57"/>
      <c r="C57"/>
      <c r="D57"/>
      <c r="E57"/>
      <c r="M57" s="23"/>
      <c r="O57" s="2"/>
      <c r="P57" s="2"/>
      <c r="AF57" s="2">
        <f t="shared" si="28"/>
        <v>47</v>
      </c>
    </row>
    <row r="58" spans="2:32" ht="12.75">
      <c r="B58"/>
      <c r="C58"/>
      <c r="D58"/>
      <c r="E58"/>
      <c r="M58" s="23"/>
      <c r="O58" s="2"/>
      <c r="P58" s="2"/>
      <c r="AF58" s="2">
        <f t="shared" si="28"/>
        <v>48</v>
      </c>
    </row>
    <row r="59" spans="2:60" ht="15.75">
      <c r="B59"/>
      <c r="C59"/>
      <c r="D59"/>
      <c r="E59"/>
      <c r="F59" s="11" t="str">
        <f>IF($D55&gt;0,AX53," ")</f>
        <v> </v>
      </c>
      <c r="G59" s="11" t="str">
        <f>IF($D55&gt;0,AY53," ")</f>
        <v> </v>
      </c>
      <c r="H59" s="11" t="str">
        <f>IF($D55&gt;0,AZ53," ")</f>
        <v> </v>
      </c>
      <c r="I59" s="11" t="str">
        <f>IF($D55&gt;0,BA53," ")</f>
        <v> </v>
      </c>
      <c r="J59" s="11" t="str">
        <f>IF($D55&gt;0,BC53," ")</f>
        <v> </v>
      </c>
      <c r="K59" s="11" t="str">
        <f>IF($D55&gt;0,BD53," ")</f>
        <v> </v>
      </c>
      <c r="L59" s="20" t="str">
        <f>IF($D55&gt;0,BE53," ")</f>
        <v> </v>
      </c>
      <c r="M59" s="25" t="str">
        <f>IF($D55&gt;0,BF53," ")</f>
        <v> </v>
      </c>
      <c r="N59" s="22"/>
      <c r="O59" s="11" t="str">
        <f>IF($D55&gt;0,BH53," ")</f>
        <v> </v>
      </c>
      <c r="P59" s="2"/>
      <c r="AE59" s="12" t="e">
        <f>MOD(AE61,6)</f>
        <v>#VALUE!</v>
      </c>
      <c r="AF59" s="2">
        <f t="shared" si="28"/>
        <v>49</v>
      </c>
      <c r="AH59" s="11" t="e">
        <f>INDEX(matrix10,AF59,AC61)</f>
        <v>#VALUE!</v>
      </c>
      <c r="AI59" s="2">
        <f>IF(AF59=AE61,1,0)</f>
        <v>0</v>
      </c>
      <c r="AJ59" s="2">
        <f>IF(AI59=1,1/AH59,0)</f>
        <v>0</v>
      </c>
      <c r="AX59" t="e">
        <f>IF($AI59=1,AL61,F59-$AH59*AL61)</f>
        <v>#VALUE!</v>
      </c>
      <c r="AY59" t="e">
        <f>IF($AI59=1,AM61,G59-$AH59*AM61)</f>
        <v>#VALUE!</v>
      </c>
      <c r="AZ59" t="e">
        <f>IF($AI59=1,AN61,H59-$AH59*AN61)</f>
        <v>#VALUE!</v>
      </c>
      <c r="BA59" t="e">
        <f>IF($AI59=1,AO61,I59-$AH59*AO61)</f>
        <v>#VALUE!</v>
      </c>
      <c r="BB59" t="e">
        <f>IF($AI59=1,AP61,#REF!-$AH59*AP61)</f>
        <v>#REF!</v>
      </c>
      <c r="BC59" t="e">
        <f aca="true" t="shared" si="42" ref="BC59:BH59">IF($AI59=1,AQ61,J59-$AH59*AQ61)</f>
        <v>#VALUE!</v>
      </c>
      <c r="BD59" t="e">
        <f t="shared" si="42"/>
        <v>#VALUE!</v>
      </c>
      <c r="BE59" t="e">
        <f t="shared" si="42"/>
        <v>#VALUE!</v>
      </c>
      <c r="BF59" t="e">
        <f t="shared" si="42"/>
        <v>#VALUE!</v>
      </c>
      <c r="BG59" t="e">
        <f t="shared" si="42"/>
        <v>#VALUE!</v>
      </c>
      <c r="BH59" t="e">
        <f t="shared" si="42"/>
        <v>#VALUE!</v>
      </c>
    </row>
    <row r="60" spans="2:60" ht="13.5" thickBot="1">
      <c r="B60"/>
      <c r="C60"/>
      <c r="D60"/>
      <c r="E60"/>
      <c r="F60" s="9" t="str">
        <f>IF($D55&gt;0,AX54," ")</f>
        <v> </v>
      </c>
      <c r="G60" s="9" t="str">
        <f>IF($D55&gt;0,AY54," ")</f>
        <v> </v>
      </c>
      <c r="H60" s="9" t="str">
        <f>IF($D55&gt;0,AZ54," ")</f>
        <v> </v>
      </c>
      <c r="I60" s="9" t="str">
        <f>IF($D55&gt;0,BA54," ")</f>
        <v> </v>
      </c>
      <c r="J60" s="9" t="str">
        <f>IF($D55&gt;0,BC54," ")</f>
        <v> </v>
      </c>
      <c r="K60" s="9" t="str">
        <f>IF($D55&gt;0,BD54," ")</f>
        <v> </v>
      </c>
      <c r="L60" s="21" t="str">
        <f>IF($D55&gt;0,BE54," ")</f>
        <v> </v>
      </c>
      <c r="M60" s="25" t="str">
        <f>IF($D55&gt;0,BF54," ")</f>
        <v> </v>
      </c>
      <c r="N60" s="22"/>
      <c r="O60" s="9" t="str">
        <f>IF($D55&gt;0,BH54," ")</f>
        <v> </v>
      </c>
      <c r="P60" s="2"/>
      <c r="AF60" s="2">
        <f t="shared" si="28"/>
        <v>50</v>
      </c>
      <c r="AH60" s="9" t="e">
        <f>INDEX(matrix10,AF60,AC61)</f>
        <v>#VALUE!</v>
      </c>
      <c r="AI60" s="2">
        <f>IF(AF60=AE61,1,0)</f>
        <v>0</v>
      </c>
      <c r="AJ60" s="2">
        <f>IF(AI60=1,1/AH60,0)</f>
        <v>0</v>
      </c>
      <c r="AX60" t="e">
        <f>IF($AI60=1,AL61,F60-$AH60*AL61)</f>
        <v>#VALUE!</v>
      </c>
      <c r="AY60" t="e">
        <f>IF($AI60=1,AM61,G60-$AH60*AM61)</f>
        <v>#VALUE!</v>
      </c>
      <c r="AZ60" t="e">
        <f>IF($AI60=1,AN61,H60-$AH60*AN61)</f>
        <v>#VALUE!</v>
      </c>
      <c r="BA60" t="e">
        <f>IF($AI60=1,AO61,I60-$AH60*AO61)</f>
        <v>#VALUE!</v>
      </c>
      <c r="BB60" t="e">
        <f>IF($AI60=1,AP61,#REF!-$AH60*AP61)</f>
        <v>#REF!</v>
      </c>
      <c r="BC60" t="e">
        <f aca="true" t="shared" si="43" ref="BC60:BH60">IF($AI60=1,AQ61,J60-$AH60*AQ61)</f>
        <v>#VALUE!</v>
      </c>
      <c r="BD60" t="e">
        <f t="shared" si="43"/>
        <v>#VALUE!</v>
      </c>
      <c r="BE60" t="e">
        <f t="shared" si="43"/>
        <v>#VALUE!</v>
      </c>
      <c r="BF60" t="e">
        <f t="shared" si="43"/>
        <v>#VALUE!</v>
      </c>
      <c r="BG60" t="e">
        <f t="shared" si="43"/>
        <v>#VALUE!</v>
      </c>
      <c r="BH60" t="e">
        <f t="shared" si="43"/>
        <v>#VALUE!</v>
      </c>
    </row>
    <row r="61" spans="2:60" ht="13.5" thickBot="1">
      <c r="B61" s="10"/>
      <c r="D61" s="10"/>
      <c r="E61"/>
      <c r="F61" s="9" t="str">
        <f>IF($D55&gt;0,AX55," ")</f>
        <v> </v>
      </c>
      <c r="G61" s="9" t="str">
        <f>IF($D55&gt;0,AY55," ")</f>
        <v> </v>
      </c>
      <c r="H61" s="9" t="str">
        <f>IF($D55&gt;0,AZ55," ")</f>
        <v> </v>
      </c>
      <c r="I61" s="9" t="str">
        <f>IF($D55&gt;0,BA55," ")</f>
        <v> </v>
      </c>
      <c r="J61" s="9" t="str">
        <f>IF($D55&gt;0,BC55," ")</f>
        <v> </v>
      </c>
      <c r="K61" s="9" t="str">
        <f>IF($D55&gt;0,BD55," ")</f>
        <v> </v>
      </c>
      <c r="L61" s="21" t="str">
        <f>IF($D55&gt;0,BE55," ")</f>
        <v> </v>
      </c>
      <c r="M61" s="25" t="str">
        <f>IF($D55&gt;0,BF55," ")</f>
        <v> </v>
      </c>
      <c r="N61" s="22"/>
      <c r="O61" s="9" t="str">
        <f>IF($D55&gt;0,BH55," ")</f>
        <v> </v>
      </c>
      <c r="P61" s="2"/>
      <c r="AC61" s="10">
        <f>VLOOKUP(B61,alpha,2)</f>
        <v>0</v>
      </c>
      <c r="AD61" s="2"/>
      <c r="AE61" s="10" t="str">
        <f>IF(D61&gt;0,D61-10," ")</f>
        <v> </v>
      </c>
      <c r="AF61" s="2">
        <f t="shared" si="28"/>
        <v>51</v>
      </c>
      <c r="AH61" s="9" t="e">
        <f>INDEX(matrix10,AF61,AC61)</f>
        <v>#VALUE!</v>
      </c>
      <c r="AI61" s="2">
        <f>IF(AF61=AE61,1,0)</f>
        <v>0</v>
      </c>
      <c r="AJ61" s="2">
        <f>IF(AI61=1,1/AH61,0)</f>
        <v>0</v>
      </c>
      <c r="AL61" s="9">
        <f>SUMPRODUCT($AJ59:$AJ62,F59:F62)</f>
        <v>0</v>
      </c>
      <c r="AM61" s="9">
        <f>SUMPRODUCT($AJ59:$AJ62,G59:G62)</f>
        <v>0</v>
      </c>
      <c r="AN61" s="9">
        <f>SUMPRODUCT($AJ59:$AJ62,H59:H62)</f>
        <v>0</v>
      </c>
      <c r="AO61" s="9">
        <f>SUMPRODUCT($AJ59:$AJ62,I59:I62)</f>
        <v>0</v>
      </c>
      <c r="AP61" s="9" t="e">
        <f>SUMPRODUCT($AJ59:$AJ62,#REF!)</f>
        <v>#REF!</v>
      </c>
      <c r="AQ61" s="9">
        <f aca="true" t="shared" si="44" ref="AQ61:AV61">SUMPRODUCT($AJ59:$AJ62,J59:J62)</f>
        <v>0</v>
      </c>
      <c r="AR61" s="9">
        <f t="shared" si="44"/>
        <v>0</v>
      </c>
      <c r="AS61" s="9">
        <f t="shared" si="44"/>
        <v>0</v>
      </c>
      <c r="AT61" s="9">
        <f t="shared" si="44"/>
        <v>0</v>
      </c>
      <c r="AU61" s="9">
        <f t="shared" si="44"/>
        <v>0</v>
      </c>
      <c r="AV61" s="9">
        <f t="shared" si="44"/>
        <v>0</v>
      </c>
      <c r="AX61" t="e">
        <f>IF($AI61=1,AL61,F61-$AH61*AL61)</f>
        <v>#VALUE!</v>
      </c>
      <c r="AY61" t="e">
        <f>IF($AI61=1,AM61,G61-$AH61*AM61)</f>
        <v>#VALUE!</v>
      </c>
      <c r="AZ61" t="e">
        <f>IF($AI61=1,AN61,H61-$AH61*AN61)</f>
        <v>#VALUE!</v>
      </c>
      <c r="BA61" t="e">
        <f>IF($AI61=1,AO61,I61-$AH61*AO61)</f>
        <v>#VALUE!</v>
      </c>
      <c r="BB61" t="e">
        <f>IF($AI61=1,AP61,#REF!-$AH61*AP61)</f>
        <v>#REF!</v>
      </c>
      <c r="BC61" t="e">
        <f aca="true" t="shared" si="45" ref="BC61:BH61">IF($AI61=1,AQ61,J61-$AH61*AQ61)</f>
        <v>#VALUE!</v>
      </c>
      <c r="BD61" t="e">
        <f t="shared" si="45"/>
        <v>#VALUE!</v>
      </c>
      <c r="BE61" t="e">
        <f t="shared" si="45"/>
        <v>#VALUE!</v>
      </c>
      <c r="BF61" t="e">
        <f t="shared" si="45"/>
        <v>#VALUE!</v>
      </c>
      <c r="BG61" t="e">
        <f t="shared" si="45"/>
        <v>#VALUE!</v>
      </c>
      <c r="BH61" t="e">
        <f t="shared" si="45"/>
        <v>#VALUE!</v>
      </c>
    </row>
    <row r="62" spans="2:60" ht="12.75">
      <c r="B62"/>
      <c r="C62"/>
      <c r="D62"/>
      <c r="E62"/>
      <c r="F62" s="9" t="str">
        <f>IF($D55&gt;0,AX56," ")</f>
        <v> </v>
      </c>
      <c r="G62" s="9" t="str">
        <f>IF($D55&gt;0,AY56," ")</f>
        <v> </v>
      </c>
      <c r="H62" s="9" t="str">
        <f>IF($D55&gt;0,AZ56," ")</f>
        <v> </v>
      </c>
      <c r="I62" s="9" t="str">
        <f>IF($D55&gt;0,BA56," ")</f>
        <v> </v>
      </c>
      <c r="J62" s="9" t="str">
        <f>IF($D55&gt;0,BC56," ")</f>
        <v> </v>
      </c>
      <c r="K62" s="9" t="str">
        <f>IF($D55&gt;0,BD56," ")</f>
        <v> </v>
      </c>
      <c r="L62" s="21" t="str">
        <f>IF($D55&gt;0,BE56," ")</f>
        <v> </v>
      </c>
      <c r="M62" s="25" t="str">
        <f>IF($D55&gt;0,BF56," ")</f>
        <v> </v>
      </c>
      <c r="N62" s="22"/>
      <c r="O62" s="9" t="str">
        <f>IF($D55&gt;0,BH56," ")</f>
        <v> </v>
      </c>
      <c r="P62" s="2"/>
      <c r="AF62" s="2">
        <f t="shared" si="28"/>
        <v>52</v>
      </c>
      <c r="AH62" s="9" t="e">
        <f>INDEX(matrix10,AF62,AC61)</f>
        <v>#VALUE!</v>
      </c>
      <c r="AI62" s="2">
        <f>IF(AF62=AE61,1,0)</f>
        <v>0</v>
      </c>
      <c r="AJ62" s="2">
        <f>IF(AI62=1,1/AH62,0)</f>
        <v>0</v>
      </c>
      <c r="AX62" t="e">
        <f>IF($AI62=1,AL61,F62-$AH62*AL61)</f>
        <v>#VALUE!</v>
      </c>
      <c r="AY62" t="e">
        <f>IF($AI62=1,AM61,G62-$AH62*AM61)</f>
        <v>#VALUE!</v>
      </c>
      <c r="AZ62" t="e">
        <f>IF($AI62=1,AN61,H62-$AH62*AN61)</f>
        <v>#VALUE!</v>
      </c>
      <c r="BA62" t="e">
        <f>IF($AI62=1,AO61,I62-$AH62*AO61)</f>
        <v>#VALUE!</v>
      </c>
      <c r="BB62" t="e">
        <f>IF($AI62=1,AP61,#REF!-$AH62*AP61)</f>
        <v>#REF!</v>
      </c>
      <c r="BC62" t="e">
        <f aca="true" t="shared" si="46" ref="BC62:BH62">IF($AI62=1,AQ61,J62-$AH62*AQ61)</f>
        <v>#VALUE!</v>
      </c>
      <c r="BD62" t="e">
        <f t="shared" si="46"/>
        <v>#VALUE!</v>
      </c>
      <c r="BE62" t="e">
        <f t="shared" si="46"/>
        <v>#VALUE!</v>
      </c>
      <c r="BF62" t="e">
        <f t="shared" si="46"/>
        <v>#VALUE!</v>
      </c>
      <c r="BG62" t="e">
        <f t="shared" si="46"/>
        <v>#VALUE!</v>
      </c>
      <c r="BH62" t="e">
        <f t="shared" si="46"/>
        <v>#VALUE!</v>
      </c>
    </row>
    <row r="63" spans="2:32" ht="12.75">
      <c r="B63"/>
      <c r="C63"/>
      <c r="D63"/>
      <c r="E63"/>
      <c r="M63" s="23"/>
      <c r="O63" s="2"/>
      <c r="P63" s="2"/>
      <c r="AF63" s="2">
        <f t="shared" si="28"/>
        <v>53</v>
      </c>
    </row>
    <row r="64" spans="2:32" ht="12.75">
      <c r="B64"/>
      <c r="C64"/>
      <c r="D64"/>
      <c r="E64"/>
      <c r="L64"/>
      <c r="M64" s="24"/>
      <c r="N64"/>
      <c r="O64"/>
      <c r="Z64"/>
      <c r="AA64"/>
      <c r="AE64"/>
      <c r="AF64"/>
    </row>
    <row r="65" spans="6:15" ht="12.75">
      <c r="F65" s="11" t="str">
        <f>IF($D61&gt;0,AX59," ")</f>
        <v> </v>
      </c>
      <c r="G65" s="11" t="str">
        <f>IF($D61&gt;0,AY59," ")</f>
        <v> </v>
      </c>
      <c r="H65" s="11" t="str">
        <f>IF($D61&gt;0,AZ59," ")</f>
        <v> </v>
      </c>
      <c r="I65" s="11" t="str">
        <f>IF($D61&gt;0,BA59," ")</f>
        <v> </v>
      </c>
      <c r="J65" s="11" t="str">
        <f>IF($D61&gt;0,BC59," ")</f>
        <v> </v>
      </c>
      <c r="K65" s="11" t="str">
        <f>IF($D61&gt;0,BD59," ")</f>
        <v> </v>
      </c>
      <c r="L65" s="20" t="str">
        <f>IF($D61&gt;0,BE59," ")</f>
        <v> </v>
      </c>
      <c r="M65" s="25" t="str">
        <f>IF($D61&gt;0,BF59," ")</f>
        <v> </v>
      </c>
      <c r="N65" s="22"/>
      <c r="O65" s="11" t="str">
        <f>IF($D61&gt;0,BH59," ")</f>
        <v> </v>
      </c>
    </row>
    <row r="66" spans="6:15" ht="13.5" thickBot="1">
      <c r="F66" s="9" t="str">
        <f>IF($D61&gt;0,AX60," ")</f>
        <v> </v>
      </c>
      <c r="G66" s="9" t="str">
        <f>IF($D61&gt;0,AY60," ")</f>
        <v> </v>
      </c>
      <c r="H66" s="9" t="str">
        <f>IF($D61&gt;0,AZ60," ")</f>
        <v> </v>
      </c>
      <c r="I66" s="9" t="str">
        <f>IF($D61&gt;0,BA60," ")</f>
        <v> </v>
      </c>
      <c r="J66" s="9" t="str">
        <f>IF($D61&gt;0,BC60," ")</f>
        <v> </v>
      </c>
      <c r="K66" s="9" t="str">
        <f>IF($D61&gt;0,BD60," ")</f>
        <v> </v>
      </c>
      <c r="L66" s="21" t="str">
        <f>IF($D61&gt;0,BE60," ")</f>
        <v> </v>
      </c>
      <c r="M66" s="25" t="str">
        <f>IF($D61&gt;0,BF60," ")</f>
        <v> </v>
      </c>
      <c r="N66" s="22"/>
      <c r="O66" s="9" t="str">
        <f>IF($D61&gt;0,BH60," ")</f>
        <v> </v>
      </c>
    </row>
    <row r="67" spans="2:15" ht="13.5" thickBot="1">
      <c r="B67" s="10"/>
      <c r="D67" s="10"/>
      <c r="F67" s="9" t="str">
        <f>IF($D61&gt;0,AX61," ")</f>
        <v> </v>
      </c>
      <c r="G67" s="9" t="str">
        <f>IF($D61&gt;0,AY61," ")</f>
        <v> </v>
      </c>
      <c r="H67" s="9" t="str">
        <f>IF($D61&gt;0,AZ61," ")</f>
        <v> </v>
      </c>
      <c r="I67" s="9" t="str">
        <f>IF($D61&gt;0,BA61," ")</f>
        <v> </v>
      </c>
      <c r="J67" s="9" t="str">
        <f>IF($D61&gt;0,BC61," ")</f>
        <v> </v>
      </c>
      <c r="K67" s="9" t="str">
        <f>IF($D61&gt;0,BD61," ")</f>
        <v> </v>
      </c>
      <c r="L67" s="21" t="str">
        <f>IF($D61&gt;0,BE61," ")</f>
        <v> </v>
      </c>
      <c r="M67" s="25" t="str">
        <f>IF($D61&gt;0,BF61," ")</f>
        <v> </v>
      </c>
      <c r="N67" s="22"/>
      <c r="O67" s="9" t="str">
        <f>IF($D61&gt;0,BH61," ")</f>
        <v> </v>
      </c>
    </row>
    <row r="68" spans="6:15" ht="12.75">
      <c r="F68" s="9" t="str">
        <f>IF($D61&gt;0,AX62," ")</f>
        <v> </v>
      </c>
      <c r="G68" s="9" t="str">
        <f>IF($D61&gt;0,AY62," ")</f>
        <v> </v>
      </c>
      <c r="H68" s="9" t="str">
        <f>IF($D61&gt;0,AZ62," ")</f>
        <v> </v>
      </c>
      <c r="I68" s="9" t="str">
        <f>IF($D61&gt;0,BA62," ")</f>
        <v> </v>
      </c>
      <c r="J68" s="9" t="str">
        <f>IF($D61&gt;0,BC62," ")</f>
        <v> </v>
      </c>
      <c r="K68" s="9" t="str">
        <f>IF($D61&gt;0,BD62," ")</f>
        <v> </v>
      </c>
      <c r="L68" s="21" t="str">
        <f>IF($D61&gt;0,BE62," ")</f>
        <v> </v>
      </c>
      <c r="M68" s="25" t="str">
        <f>IF($D61&gt;0,BF62," ")</f>
        <v> </v>
      </c>
      <c r="N68" s="22"/>
      <c r="O68" s="9" t="str">
        <f>IF($D61&gt;0,BH62," ")</f>
        <v> </v>
      </c>
    </row>
    <row r="69" ht="12.75">
      <c r="M69" s="24"/>
    </row>
    <row r="70" ht="12.75">
      <c r="M70" s="24"/>
    </row>
    <row r="71" spans="6:15" ht="12.75">
      <c r="F71" s="11" t="str">
        <f>IF($D67&gt;0,AX65," ")</f>
        <v> </v>
      </c>
      <c r="G71" s="11" t="str">
        <f>IF($D67&gt;0,AY65," ")</f>
        <v> </v>
      </c>
      <c r="H71" s="11" t="str">
        <f>IF($D67&gt;0,AZ65," ")</f>
        <v> </v>
      </c>
      <c r="I71" s="11" t="str">
        <f>IF($D67&gt;0,BA65," ")</f>
        <v> </v>
      </c>
      <c r="J71" s="11" t="str">
        <f>IF($D67&gt;0,BC65," ")</f>
        <v> </v>
      </c>
      <c r="K71" s="11" t="str">
        <f>IF($D67&gt;0,BD65," ")</f>
        <v> </v>
      </c>
      <c r="L71" s="20" t="str">
        <f>IF($D67&gt;0,BE65," ")</f>
        <v> </v>
      </c>
      <c r="M71" s="25" t="str">
        <f>IF($D67&gt;0,BF65," ")</f>
        <v> </v>
      </c>
      <c r="N71" s="22"/>
      <c r="O71" s="11" t="str">
        <f>IF($D67&gt;0,BH65," ")</f>
        <v> </v>
      </c>
    </row>
    <row r="72" spans="6:15" ht="13.5" thickBot="1">
      <c r="F72" s="9" t="str">
        <f>IF($D67&gt;0,AX66," ")</f>
        <v> </v>
      </c>
      <c r="G72" s="9" t="str">
        <f>IF($D67&gt;0,AY66," ")</f>
        <v> </v>
      </c>
      <c r="H72" s="9" t="str">
        <f>IF($D67&gt;0,AZ66," ")</f>
        <v> </v>
      </c>
      <c r="I72" s="9" t="str">
        <f>IF($D67&gt;0,BA66," ")</f>
        <v> </v>
      </c>
      <c r="J72" s="9" t="str">
        <f>IF($D67&gt;0,BC66," ")</f>
        <v> </v>
      </c>
      <c r="K72" s="9" t="str">
        <f>IF($D67&gt;0,BD66," ")</f>
        <v> </v>
      </c>
      <c r="L72" s="21" t="str">
        <f>IF($D67&gt;0,BE66," ")</f>
        <v> </v>
      </c>
      <c r="M72" s="25" t="str">
        <f>IF($D67&gt;0,BF66," ")</f>
        <v> </v>
      </c>
      <c r="N72" s="22"/>
      <c r="O72" s="9" t="str">
        <f>IF($D67&gt;0,BH66," ")</f>
        <v> </v>
      </c>
    </row>
    <row r="73" spans="2:15" ht="13.5" thickBot="1">
      <c r="B73" s="10"/>
      <c r="D73" s="10"/>
      <c r="F73" s="9" t="str">
        <f>IF($D67&gt;0,AX67," ")</f>
        <v> </v>
      </c>
      <c r="G73" s="9" t="str">
        <f>IF($D67&gt;0,AY67," ")</f>
        <v> </v>
      </c>
      <c r="H73" s="9" t="str">
        <f>IF($D67&gt;0,AZ67," ")</f>
        <v> </v>
      </c>
      <c r="I73" s="9" t="str">
        <f>IF($D67&gt;0,BA67," ")</f>
        <v> </v>
      </c>
      <c r="J73" s="9" t="str">
        <f>IF($D67&gt;0,BC67," ")</f>
        <v> </v>
      </c>
      <c r="K73" s="9" t="str">
        <f>IF($D67&gt;0,BD67," ")</f>
        <v> </v>
      </c>
      <c r="L73" s="21" t="str">
        <f>IF($D67&gt;0,BE67," ")</f>
        <v> </v>
      </c>
      <c r="M73" s="25" t="str">
        <f>IF($D67&gt;0,BF67," ")</f>
        <v> </v>
      </c>
      <c r="N73" s="22"/>
      <c r="O73" s="9" t="str">
        <f>IF($D67&gt;0,BH67," ")</f>
        <v> </v>
      </c>
    </row>
    <row r="74" spans="6:15" ht="12.75">
      <c r="F74" s="9" t="str">
        <f>IF($D67&gt;0,AX68," ")</f>
        <v> </v>
      </c>
      <c r="G74" s="9" t="str">
        <f>IF($D67&gt;0,AY68," ")</f>
        <v> </v>
      </c>
      <c r="H74" s="9" t="str">
        <f>IF($D67&gt;0,AZ68," ")</f>
        <v> </v>
      </c>
      <c r="I74" s="9" t="str">
        <f>IF($D67&gt;0,BA68," ")</f>
        <v> </v>
      </c>
      <c r="J74" s="9" t="str">
        <f>IF($D67&gt;0,BC68," ")</f>
        <v> </v>
      </c>
      <c r="K74" s="9" t="str">
        <f>IF($D67&gt;0,BD68," ")</f>
        <v> </v>
      </c>
      <c r="L74" s="21" t="str">
        <f>IF($D67&gt;0,BE68," ")</f>
        <v> </v>
      </c>
      <c r="M74" s="25" t="str">
        <f>IF($D67&gt;0,BF68," ")</f>
        <v> </v>
      </c>
      <c r="N74" s="22"/>
      <c r="O74" s="9" t="str">
        <f>IF($D67&gt;0,BH68," ")</f>
        <v> </v>
      </c>
    </row>
    <row r="75" ht="12.75">
      <c r="M75" s="24"/>
    </row>
    <row r="76" ht="12.75">
      <c r="M76" s="24"/>
    </row>
    <row r="77" spans="13:16" ht="12.75">
      <c r="M77" s="23"/>
      <c r="O77" s="2"/>
      <c r="P77" s="2"/>
    </row>
    <row r="78" spans="13:16" ht="12.75">
      <c r="M78" s="23"/>
      <c r="O78" s="2"/>
      <c r="P78" s="2"/>
    </row>
    <row r="79" spans="13:16" ht="12.75">
      <c r="M79" s="23"/>
      <c r="O79" s="2"/>
      <c r="P79" s="2"/>
    </row>
    <row r="80" spans="13:16" ht="12.75">
      <c r="M80" s="23"/>
      <c r="O80" s="2"/>
      <c r="P80" s="2"/>
    </row>
    <row r="81" spans="13:16" ht="12.75">
      <c r="M81" s="23"/>
      <c r="O81" s="2"/>
      <c r="P81" s="2"/>
    </row>
    <row r="82" spans="13:16" ht="12.75">
      <c r="M82" s="23"/>
      <c r="O82" s="2"/>
      <c r="P82" s="2"/>
    </row>
    <row r="83" spans="13:16" ht="12.75">
      <c r="M83" s="23"/>
      <c r="O83" s="2"/>
      <c r="P83" s="2"/>
    </row>
    <row r="84" spans="13:16" ht="12.75">
      <c r="M84" s="23"/>
      <c r="O84" s="2"/>
      <c r="P84" s="2"/>
    </row>
    <row r="85" spans="13:16" ht="12.75">
      <c r="M85" s="23"/>
      <c r="O85" s="2"/>
      <c r="P85" s="2"/>
    </row>
    <row r="86" spans="13:16" ht="12.75">
      <c r="M86" s="23"/>
      <c r="O86" s="2"/>
      <c r="P86" s="2"/>
    </row>
    <row r="87" spans="13:16" ht="12.75">
      <c r="M87" s="23"/>
      <c r="O87" s="2"/>
      <c r="P87" s="2"/>
    </row>
    <row r="88" spans="13:16" ht="12.75">
      <c r="M88" s="23"/>
      <c r="O88" s="2"/>
      <c r="P88" s="2"/>
    </row>
    <row r="89" spans="13:16" ht="12.75">
      <c r="M89" s="23"/>
      <c r="O89" s="2"/>
      <c r="P89" s="2"/>
    </row>
    <row r="90" spans="13:16" ht="12.75">
      <c r="M90" s="23"/>
      <c r="O90" s="2"/>
      <c r="P90" s="2"/>
    </row>
    <row r="91" spans="13:16" ht="12.75">
      <c r="M91" s="23"/>
      <c r="O91" s="2"/>
      <c r="P91" s="2"/>
    </row>
    <row r="92" spans="13:16" ht="12.75">
      <c r="M92" s="23"/>
      <c r="O92" s="2"/>
      <c r="P92" s="2"/>
    </row>
    <row r="93" spans="13:16" ht="12.75">
      <c r="M93" s="23"/>
      <c r="O93" s="2"/>
      <c r="P93" s="2"/>
    </row>
    <row r="94" spans="13:16" ht="12.75">
      <c r="M94" s="23"/>
      <c r="O94" s="2"/>
      <c r="P94" s="2"/>
    </row>
    <row r="95" spans="13:16" ht="12.75">
      <c r="M95" s="23"/>
      <c r="O95" s="2"/>
      <c r="P95" s="2"/>
    </row>
    <row r="96" spans="13:16" ht="12.75">
      <c r="M96" s="23"/>
      <c r="O96" s="2"/>
      <c r="P96" s="2"/>
    </row>
    <row r="97" spans="13:16" ht="12.75">
      <c r="M97" s="23"/>
      <c r="O97" s="2"/>
      <c r="P97" s="2"/>
    </row>
    <row r="98" spans="13:16" ht="12.75">
      <c r="M98" s="23"/>
      <c r="O98" s="2"/>
      <c r="P98" s="2"/>
    </row>
    <row r="99" spans="13:16" ht="12.75">
      <c r="M99" s="23"/>
      <c r="O99" s="2"/>
      <c r="P99" s="2"/>
    </row>
    <row r="100" spans="13:23" ht="75.75" customHeight="1">
      <c r="M100" s="23"/>
      <c r="O100" s="2"/>
      <c r="P100" s="2"/>
      <c r="T100" s="8">
        <v>1</v>
      </c>
      <c r="U100" s="33" t="s">
        <v>41</v>
      </c>
      <c r="W100" s="26" t="s">
        <v>1</v>
      </c>
    </row>
    <row r="101" spans="13:23" ht="75.75" customHeight="1">
      <c r="M101" s="23"/>
      <c r="O101" s="2"/>
      <c r="P101" s="2"/>
      <c r="T101" s="8">
        <v>2</v>
      </c>
      <c r="U101" s="27" t="s">
        <v>30</v>
      </c>
      <c r="W101" s="27" t="s">
        <v>31</v>
      </c>
    </row>
    <row r="102" spans="15:23" ht="75.75" customHeight="1">
      <c r="O102" s="2"/>
      <c r="P102" s="2"/>
      <c r="T102" s="8">
        <v>3</v>
      </c>
      <c r="U102" s="27" t="s">
        <v>29</v>
      </c>
      <c r="W102" s="7" t="s">
        <v>0</v>
      </c>
    </row>
    <row r="103" spans="15:23" ht="75.75" customHeight="1">
      <c r="O103" s="2"/>
      <c r="P103" s="2"/>
      <c r="T103" s="8">
        <v>4</v>
      </c>
      <c r="U103" s="27" t="s">
        <v>32</v>
      </c>
      <c r="W103" s="27" t="s">
        <v>33</v>
      </c>
    </row>
    <row r="104" spans="15:23" ht="75.75" customHeight="1">
      <c r="O104" s="2"/>
      <c r="P104" s="2"/>
      <c r="T104" s="8">
        <v>5</v>
      </c>
      <c r="U104" s="28" t="s">
        <v>0</v>
      </c>
      <c r="W104" s="27" t="s">
        <v>38</v>
      </c>
    </row>
    <row r="105" spans="15:23" ht="75.75" customHeight="1">
      <c r="O105" s="2"/>
      <c r="P105" s="2"/>
      <c r="T105" s="8">
        <v>6</v>
      </c>
      <c r="U105" s="26" t="s">
        <v>27</v>
      </c>
      <c r="W105" s="26" t="s">
        <v>26</v>
      </c>
    </row>
    <row r="106" spans="15:23" ht="75.75" customHeight="1">
      <c r="O106" s="2"/>
      <c r="P106" s="2"/>
      <c r="T106" s="8">
        <v>7</v>
      </c>
      <c r="U106" s="33" t="s">
        <v>45</v>
      </c>
      <c r="W106" s="33" t="s">
        <v>46</v>
      </c>
    </row>
    <row r="107" spans="15:23" ht="75.75" customHeight="1">
      <c r="O107" s="2"/>
      <c r="P107" s="2"/>
      <c r="T107" s="8">
        <v>8</v>
      </c>
      <c r="U107" s="26" t="s">
        <v>22</v>
      </c>
      <c r="W107" s="33" t="s">
        <v>47</v>
      </c>
    </row>
    <row r="108" spans="15:23" ht="75.75" customHeight="1">
      <c r="O108" s="2"/>
      <c r="P108" s="2"/>
      <c r="T108" s="8">
        <v>9</v>
      </c>
      <c r="U108" s="26" t="s">
        <v>23</v>
      </c>
      <c r="W108" s="7" t="s">
        <v>0</v>
      </c>
    </row>
    <row r="109" spans="15:23" ht="75.75" customHeight="1">
      <c r="O109" s="2"/>
      <c r="P109" s="2"/>
      <c r="T109" s="8">
        <v>10</v>
      </c>
      <c r="U109" s="26" t="s">
        <v>28</v>
      </c>
      <c r="W109" s="7" t="s">
        <v>0</v>
      </c>
    </row>
    <row r="110" spans="15:23" ht="75.75" customHeight="1">
      <c r="O110" s="2"/>
      <c r="P110" s="2"/>
      <c r="T110" s="8">
        <v>11</v>
      </c>
      <c r="U110" s="27" t="s">
        <v>34</v>
      </c>
      <c r="W110" s="31" t="s">
        <v>35</v>
      </c>
    </row>
    <row r="111" spans="15:23" ht="75.75" customHeight="1">
      <c r="O111" s="2"/>
      <c r="P111" s="2"/>
      <c r="T111" s="8">
        <v>12</v>
      </c>
      <c r="U111" s="33" t="s">
        <v>48</v>
      </c>
      <c r="W111" s="31" t="s">
        <v>39</v>
      </c>
    </row>
    <row r="112" spans="15:23" ht="75.75" customHeight="1">
      <c r="O112" s="2"/>
      <c r="P112" s="2"/>
      <c r="T112" s="8">
        <v>13</v>
      </c>
      <c r="U112" s="7" t="s">
        <v>24</v>
      </c>
      <c r="W112" s="26" t="s">
        <v>25</v>
      </c>
    </row>
    <row r="113" spans="15:23" ht="75.75" customHeight="1">
      <c r="O113" s="2"/>
      <c r="P113" s="2"/>
      <c r="T113" s="8">
        <v>14</v>
      </c>
      <c r="U113" s="27" t="s">
        <v>36</v>
      </c>
      <c r="W113" s="27" t="s">
        <v>37</v>
      </c>
    </row>
    <row r="114" spans="15:23" ht="75.75" customHeight="1">
      <c r="O114" s="2"/>
      <c r="P114" s="2"/>
      <c r="T114" s="8">
        <v>15</v>
      </c>
      <c r="U114" s="33" t="s">
        <v>49</v>
      </c>
      <c r="W114" s="27" t="s">
        <v>40</v>
      </c>
    </row>
    <row r="115" spans="15:23" ht="75.75" customHeight="1">
      <c r="O115" s="2"/>
      <c r="P115" s="2"/>
      <c r="T115" s="8">
        <v>16</v>
      </c>
      <c r="U115" s="7" t="s">
        <v>0</v>
      </c>
      <c r="W115" s="7" t="s">
        <v>0</v>
      </c>
    </row>
    <row r="116" spans="15:23" ht="75.75" customHeight="1">
      <c r="O116" s="2"/>
      <c r="P116" s="2"/>
      <c r="T116" s="8">
        <v>17</v>
      </c>
      <c r="U116" s="7" t="s">
        <v>0</v>
      </c>
      <c r="W116" s="7" t="s">
        <v>0</v>
      </c>
    </row>
    <row r="117" spans="15:23" ht="75.75" customHeight="1">
      <c r="O117" s="2"/>
      <c r="P117" s="2"/>
      <c r="T117" s="8">
        <v>18</v>
      </c>
      <c r="U117" s="7" t="s">
        <v>0</v>
      </c>
      <c r="W117" s="7" t="s">
        <v>0</v>
      </c>
    </row>
    <row r="118" spans="15:23" ht="75.75" customHeight="1">
      <c r="O118" s="2"/>
      <c r="P118" s="2"/>
      <c r="T118" s="8">
        <v>19</v>
      </c>
      <c r="U118" s="7" t="s">
        <v>0</v>
      </c>
      <c r="W118" s="7" t="s">
        <v>0</v>
      </c>
    </row>
    <row r="119" spans="15:23" ht="75.75" customHeight="1">
      <c r="O119" s="2"/>
      <c r="P119" s="2"/>
      <c r="T119" s="8">
        <v>20</v>
      </c>
      <c r="U119" s="7" t="s">
        <v>0</v>
      </c>
      <c r="W119" s="7" t="s">
        <v>0</v>
      </c>
    </row>
    <row r="120" spans="15:23" ht="75.75" customHeight="1">
      <c r="O120" s="2"/>
      <c r="P120" s="2"/>
      <c r="T120" s="8">
        <v>21</v>
      </c>
      <c r="U120" s="7" t="s">
        <v>0</v>
      </c>
      <c r="W120" s="7" t="s">
        <v>0</v>
      </c>
    </row>
    <row r="121" spans="15:23" ht="75.75" customHeight="1">
      <c r="O121" s="2"/>
      <c r="P121" s="2"/>
      <c r="T121" s="8">
        <v>22</v>
      </c>
      <c r="U121" s="7" t="s">
        <v>0</v>
      </c>
      <c r="W121" s="7" t="s">
        <v>0</v>
      </c>
    </row>
    <row r="122" spans="15:23" ht="75.75" customHeight="1">
      <c r="O122" s="2"/>
      <c r="P122" s="2"/>
      <c r="T122" s="8">
        <v>23</v>
      </c>
      <c r="U122" s="7" t="s">
        <v>0</v>
      </c>
      <c r="W122" s="7" t="s">
        <v>0</v>
      </c>
    </row>
    <row r="123" spans="15:23" ht="75.75" customHeight="1">
      <c r="O123" s="2"/>
      <c r="P123" s="2"/>
      <c r="T123" s="8">
        <v>24</v>
      </c>
      <c r="U123" s="7" t="s">
        <v>0</v>
      </c>
      <c r="W123" s="7" t="s">
        <v>0</v>
      </c>
    </row>
    <row r="124" spans="15:23" ht="75.75" customHeight="1">
      <c r="O124" s="2"/>
      <c r="P124" s="2"/>
      <c r="T124" s="8">
        <v>25</v>
      </c>
      <c r="U124" s="7" t="s">
        <v>0</v>
      </c>
      <c r="W124" s="7" t="s">
        <v>0</v>
      </c>
    </row>
    <row r="125" spans="15:23" ht="75.75" customHeight="1">
      <c r="O125" s="2"/>
      <c r="P125" s="2"/>
      <c r="T125" s="8">
        <v>26</v>
      </c>
      <c r="U125" s="7" t="s">
        <v>0</v>
      </c>
      <c r="W125" s="7" t="s">
        <v>0</v>
      </c>
    </row>
    <row r="126" spans="15:23" ht="75.75" customHeight="1">
      <c r="O126" s="2"/>
      <c r="P126" s="2"/>
      <c r="T126" s="8">
        <v>27</v>
      </c>
      <c r="U126" s="7" t="s">
        <v>0</v>
      </c>
      <c r="W126" s="7" t="s">
        <v>0</v>
      </c>
    </row>
    <row r="127" spans="15:23" ht="75.75" customHeight="1">
      <c r="O127" s="2"/>
      <c r="P127" s="2"/>
      <c r="T127" s="8">
        <v>28</v>
      </c>
      <c r="U127" s="7" t="s">
        <v>0</v>
      </c>
      <c r="W127" s="7" t="s">
        <v>0</v>
      </c>
    </row>
    <row r="128" spans="15:23" ht="75.75" customHeight="1">
      <c r="O128" s="2"/>
      <c r="P128" s="2"/>
      <c r="T128" s="8">
        <v>29</v>
      </c>
      <c r="U128" s="7" t="s">
        <v>0</v>
      </c>
      <c r="W128" s="7" t="s">
        <v>0</v>
      </c>
    </row>
    <row r="129" spans="15:23" ht="75.75" customHeight="1">
      <c r="O129" s="2"/>
      <c r="P129" s="2"/>
      <c r="T129" s="8">
        <v>30</v>
      </c>
      <c r="U129" s="7" t="s">
        <v>0</v>
      </c>
      <c r="W129" s="7" t="s">
        <v>0</v>
      </c>
    </row>
    <row r="130" spans="15:23" ht="75.75" customHeight="1">
      <c r="O130" s="2"/>
      <c r="P130" s="2"/>
      <c r="T130" s="8">
        <v>31</v>
      </c>
      <c r="U130" s="7" t="s">
        <v>0</v>
      </c>
      <c r="W130" s="7" t="s">
        <v>0</v>
      </c>
    </row>
    <row r="131" spans="15:23" ht="75.75" customHeight="1">
      <c r="O131" s="2"/>
      <c r="P131" s="2"/>
      <c r="T131" s="8">
        <v>32</v>
      </c>
      <c r="U131" s="7" t="s">
        <v>0</v>
      </c>
      <c r="W131" s="7" t="s">
        <v>0</v>
      </c>
    </row>
    <row r="132" spans="15:23" ht="75.75" customHeight="1">
      <c r="O132" s="2"/>
      <c r="P132" s="2"/>
      <c r="T132" s="8">
        <v>33</v>
      </c>
      <c r="U132" s="7" t="s">
        <v>0</v>
      </c>
      <c r="W132" s="7" t="s">
        <v>0</v>
      </c>
    </row>
    <row r="133" spans="15:23" ht="75.75" customHeight="1">
      <c r="O133" s="2"/>
      <c r="P133" s="2"/>
      <c r="T133" s="8">
        <v>34</v>
      </c>
      <c r="U133" s="7" t="s">
        <v>0</v>
      </c>
      <c r="W133" s="7" t="s">
        <v>0</v>
      </c>
    </row>
    <row r="134" spans="15:23" ht="75.75" customHeight="1">
      <c r="O134" s="2"/>
      <c r="P134" s="2"/>
      <c r="T134" s="8">
        <v>35</v>
      </c>
      <c r="U134" s="7" t="s">
        <v>0</v>
      </c>
      <c r="W134" s="7" t="s">
        <v>0</v>
      </c>
    </row>
    <row r="135" spans="20:23" ht="75.75" customHeight="1">
      <c r="T135" s="8">
        <v>36</v>
      </c>
      <c r="U135" s="7" t="s">
        <v>0</v>
      </c>
      <c r="W135" s="7" t="s">
        <v>0</v>
      </c>
    </row>
    <row r="136" spans="20:23" ht="75.75" customHeight="1">
      <c r="T136" s="8">
        <v>37</v>
      </c>
      <c r="U136" s="7" t="s">
        <v>0</v>
      </c>
      <c r="W136" s="7" t="s">
        <v>0</v>
      </c>
    </row>
    <row r="137" spans="20:23" ht="75.75" customHeight="1">
      <c r="T137" s="8">
        <v>38</v>
      </c>
      <c r="U137" s="7" t="s">
        <v>0</v>
      </c>
      <c r="W137" s="7" t="s">
        <v>0</v>
      </c>
    </row>
    <row r="138" spans="20:23" ht="75.75" customHeight="1">
      <c r="T138" s="8">
        <v>39</v>
      </c>
      <c r="U138" s="7" t="s">
        <v>0</v>
      </c>
      <c r="W138" s="7" t="s">
        <v>0</v>
      </c>
    </row>
    <row r="139" spans="20:23" ht="75.75" customHeight="1">
      <c r="T139" s="8">
        <v>40</v>
      </c>
      <c r="U139" s="7" t="s">
        <v>0</v>
      </c>
      <c r="W139" s="7" t="s">
        <v>0</v>
      </c>
    </row>
    <row r="140" spans="20:23" ht="75.75" customHeight="1">
      <c r="T140" s="8">
        <v>41</v>
      </c>
      <c r="U140" s="7" t="s">
        <v>0</v>
      </c>
      <c r="W140" s="7" t="s">
        <v>0</v>
      </c>
    </row>
    <row r="141" spans="20:23" ht="75.75" customHeight="1">
      <c r="T141" s="8">
        <v>42</v>
      </c>
      <c r="U141" s="7" t="s">
        <v>0</v>
      </c>
      <c r="W141" s="7" t="s">
        <v>0</v>
      </c>
    </row>
    <row r="142" spans="20:23" ht="75.75" customHeight="1">
      <c r="T142" s="8">
        <v>43</v>
      </c>
      <c r="U142" s="7" t="s">
        <v>0</v>
      </c>
      <c r="W142" s="7" t="s">
        <v>0</v>
      </c>
    </row>
    <row r="143" spans="20:23" ht="75.75" customHeight="1">
      <c r="T143" s="8">
        <v>44</v>
      </c>
      <c r="U143" s="7" t="s">
        <v>0</v>
      </c>
      <c r="W143" s="7" t="s">
        <v>0</v>
      </c>
    </row>
    <row r="144" spans="20:23" ht="75.75" customHeight="1">
      <c r="T144" s="8">
        <v>45</v>
      </c>
      <c r="U144" s="7" t="s">
        <v>0</v>
      </c>
      <c r="W144" s="7" t="s">
        <v>0</v>
      </c>
    </row>
    <row r="145" spans="20:23" ht="75.75" customHeight="1">
      <c r="T145" s="8">
        <v>46</v>
      </c>
      <c r="U145" s="7" t="s">
        <v>0</v>
      </c>
      <c r="W145" s="7" t="s">
        <v>0</v>
      </c>
    </row>
    <row r="146" spans="20:23" ht="75.75" customHeight="1">
      <c r="T146" s="8">
        <v>47</v>
      </c>
      <c r="U146" s="7" t="s">
        <v>0</v>
      </c>
      <c r="W146" s="7" t="s">
        <v>0</v>
      </c>
    </row>
    <row r="147" spans="20:23" ht="75.75" customHeight="1">
      <c r="T147" s="8">
        <v>48</v>
      </c>
      <c r="U147" s="7" t="s">
        <v>0</v>
      </c>
      <c r="W147" s="7" t="s">
        <v>0</v>
      </c>
    </row>
    <row r="148" spans="20:23" ht="75.75" customHeight="1">
      <c r="T148" s="8">
        <v>49</v>
      </c>
      <c r="U148" s="7" t="s">
        <v>0</v>
      </c>
      <c r="W148" s="7" t="s">
        <v>0</v>
      </c>
    </row>
    <row r="149" spans="20:23" ht="75.75" customHeight="1">
      <c r="T149" s="8">
        <v>50</v>
      </c>
      <c r="U149" s="7" t="s">
        <v>0</v>
      </c>
      <c r="W149" s="7" t="s">
        <v>0</v>
      </c>
    </row>
    <row r="150" spans="21:23" ht="75.75" customHeight="1">
      <c r="U150" s="7"/>
      <c r="W150" s="7"/>
    </row>
    <row r="151" ht="12.75"/>
    <row r="152" ht="12.75"/>
    <row r="153" ht="12.75"/>
    <row r="154" ht="12.75"/>
    <row r="155" ht="12.75"/>
    <row r="156" ht="12.75"/>
    <row r="157" ht="12.75"/>
    <row r="158" ht="12.75"/>
    <row r="159" ht="12.75"/>
    <row r="160" ht="12.75"/>
    <row r="161" spans="2:36" ht="12.75">
      <c r="B161"/>
      <c r="C161"/>
      <c r="D161"/>
      <c r="E161"/>
      <c r="F161"/>
      <c r="G161"/>
      <c r="H161"/>
      <c r="I161"/>
      <c r="J161"/>
      <c r="K161"/>
      <c r="L161"/>
      <c r="M161"/>
      <c r="N161"/>
      <c r="O161"/>
      <c r="Z161"/>
      <c r="AA161"/>
      <c r="AE161"/>
      <c r="AF161"/>
      <c r="AI161"/>
      <c r="AJ161"/>
    </row>
    <row r="162" spans="2:36" ht="12.75">
      <c r="B162"/>
      <c r="C162"/>
      <c r="D162"/>
      <c r="E162"/>
      <c r="F162"/>
      <c r="G162"/>
      <c r="H162"/>
      <c r="I162"/>
      <c r="J162"/>
      <c r="K162"/>
      <c r="L162"/>
      <c r="M162"/>
      <c r="N162"/>
      <c r="O162"/>
      <c r="Z162"/>
      <c r="AA162"/>
      <c r="AE162"/>
      <c r="AF162"/>
      <c r="AI162"/>
      <c r="AJ162"/>
    </row>
    <row r="163" spans="2:36" ht="12.75">
      <c r="B163"/>
      <c r="C163"/>
      <c r="D163"/>
      <c r="E163"/>
      <c r="F163"/>
      <c r="G163"/>
      <c r="H163"/>
      <c r="I163"/>
      <c r="J163"/>
      <c r="K163"/>
      <c r="L163"/>
      <c r="M163"/>
      <c r="N163"/>
      <c r="O163"/>
      <c r="Z163"/>
      <c r="AA163"/>
      <c r="AE163"/>
      <c r="AF163"/>
      <c r="AI163"/>
      <c r="AJ163"/>
    </row>
    <row r="164" spans="2:36" ht="12.75">
      <c r="B164"/>
      <c r="C164"/>
      <c r="D164"/>
      <c r="E164"/>
      <c r="F164"/>
      <c r="G164"/>
      <c r="H164"/>
      <c r="I164"/>
      <c r="J164"/>
      <c r="K164"/>
      <c r="L164"/>
      <c r="M164"/>
      <c r="N164"/>
      <c r="O164"/>
      <c r="Z164"/>
      <c r="AA164"/>
      <c r="AE164"/>
      <c r="AF164"/>
      <c r="AI164"/>
      <c r="AJ164"/>
    </row>
    <row r="165" spans="2:36" ht="12.75">
      <c r="B165"/>
      <c r="C165"/>
      <c r="D165"/>
      <c r="E165"/>
      <c r="F165"/>
      <c r="G165"/>
      <c r="H165"/>
      <c r="I165"/>
      <c r="J165"/>
      <c r="K165"/>
      <c r="L165"/>
      <c r="M165"/>
      <c r="N165"/>
      <c r="O165"/>
      <c r="Z165"/>
      <c r="AA165"/>
      <c r="AE165"/>
      <c r="AF165"/>
      <c r="AI165"/>
      <c r="AJ165"/>
    </row>
    <row r="166" spans="2:36" ht="12.75">
      <c r="B166"/>
      <c r="C166"/>
      <c r="D166"/>
      <c r="E166"/>
      <c r="F166"/>
      <c r="G166"/>
      <c r="H166"/>
      <c r="I166"/>
      <c r="J166"/>
      <c r="K166"/>
      <c r="L166"/>
      <c r="M166"/>
      <c r="N166"/>
      <c r="O166"/>
      <c r="Z166"/>
      <c r="AA166"/>
      <c r="AE166"/>
      <c r="AF166"/>
      <c r="AI166"/>
      <c r="AJ166"/>
    </row>
    <row r="167" spans="2:36" ht="12.75">
      <c r="B167"/>
      <c r="C167"/>
      <c r="D167"/>
      <c r="E167"/>
      <c r="F167"/>
      <c r="G167"/>
      <c r="H167"/>
      <c r="I167"/>
      <c r="J167"/>
      <c r="K167"/>
      <c r="L167"/>
      <c r="M167"/>
      <c r="N167"/>
      <c r="O167"/>
      <c r="Z167"/>
      <c r="AA167"/>
      <c r="AE167"/>
      <c r="AF167"/>
      <c r="AI167"/>
      <c r="AJ167"/>
    </row>
    <row r="168" spans="2:36" ht="12.75">
      <c r="B168"/>
      <c r="C168"/>
      <c r="D168"/>
      <c r="E168"/>
      <c r="F168"/>
      <c r="G168"/>
      <c r="H168"/>
      <c r="I168"/>
      <c r="J168"/>
      <c r="K168"/>
      <c r="L168"/>
      <c r="M168"/>
      <c r="N168"/>
      <c r="O168"/>
      <c r="Z168"/>
      <c r="AA168"/>
      <c r="AE168"/>
      <c r="AF168"/>
      <c r="AI168"/>
      <c r="AJ168"/>
    </row>
    <row r="169" spans="2:36" ht="12.75">
      <c r="B169"/>
      <c r="C169"/>
      <c r="D169"/>
      <c r="E169"/>
      <c r="F169"/>
      <c r="G169"/>
      <c r="H169"/>
      <c r="I169"/>
      <c r="J169"/>
      <c r="K169"/>
      <c r="L169"/>
      <c r="M169"/>
      <c r="N169"/>
      <c r="O169"/>
      <c r="Z169"/>
      <c r="AA169"/>
      <c r="AE169"/>
      <c r="AF169"/>
      <c r="AI169"/>
      <c r="AJ169"/>
    </row>
    <row r="170" spans="2:36" ht="12.75">
      <c r="B170"/>
      <c r="C170"/>
      <c r="D170"/>
      <c r="E170"/>
      <c r="F170"/>
      <c r="G170"/>
      <c r="H170"/>
      <c r="I170"/>
      <c r="J170"/>
      <c r="K170"/>
      <c r="L170"/>
      <c r="M170"/>
      <c r="N170"/>
      <c r="O170"/>
      <c r="Z170"/>
      <c r="AA170"/>
      <c r="AE170"/>
      <c r="AF170"/>
      <c r="AI170"/>
      <c r="AJ170"/>
    </row>
    <row r="171" spans="2:36" ht="12.75">
      <c r="B171"/>
      <c r="C171"/>
      <c r="D171"/>
      <c r="E171"/>
      <c r="F171"/>
      <c r="G171"/>
      <c r="H171"/>
      <c r="I171"/>
      <c r="J171"/>
      <c r="K171"/>
      <c r="L171"/>
      <c r="M171"/>
      <c r="N171"/>
      <c r="O171"/>
      <c r="Z171"/>
      <c r="AA171"/>
      <c r="AE171"/>
      <c r="AF171"/>
      <c r="AI171"/>
      <c r="AJ171"/>
    </row>
    <row r="172" spans="2:36" ht="12.75">
      <c r="B172"/>
      <c r="C172"/>
      <c r="D172"/>
      <c r="E172"/>
      <c r="F172"/>
      <c r="G172"/>
      <c r="H172"/>
      <c r="I172"/>
      <c r="J172"/>
      <c r="K172"/>
      <c r="L172"/>
      <c r="M172"/>
      <c r="N172"/>
      <c r="O172"/>
      <c r="Z172"/>
      <c r="AA172"/>
      <c r="AE172"/>
      <c r="AF172"/>
      <c r="AI172"/>
      <c r="AJ172"/>
    </row>
    <row r="173" spans="2:36" ht="12.75">
      <c r="B173"/>
      <c r="C173"/>
      <c r="D173"/>
      <c r="E173"/>
      <c r="F173"/>
      <c r="G173"/>
      <c r="H173"/>
      <c r="I173"/>
      <c r="J173"/>
      <c r="K173"/>
      <c r="L173"/>
      <c r="M173"/>
      <c r="N173"/>
      <c r="O173"/>
      <c r="Z173"/>
      <c r="AA173"/>
      <c r="AE173"/>
      <c r="AF173"/>
      <c r="AI173"/>
      <c r="AJ173"/>
    </row>
    <row r="174" spans="2:36" ht="12.75">
      <c r="B174"/>
      <c r="C174"/>
      <c r="D174"/>
      <c r="E174"/>
      <c r="F174"/>
      <c r="G174"/>
      <c r="H174"/>
      <c r="I174"/>
      <c r="J174"/>
      <c r="K174"/>
      <c r="L174"/>
      <c r="M174"/>
      <c r="N174"/>
      <c r="O174"/>
      <c r="Z174"/>
      <c r="AA174"/>
      <c r="AE174"/>
      <c r="AF174"/>
      <c r="AI174"/>
      <c r="AJ174"/>
    </row>
    <row r="175" spans="2:36" ht="12.75">
      <c r="B175"/>
      <c r="C175"/>
      <c r="D175"/>
      <c r="E175"/>
      <c r="F175"/>
      <c r="G175"/>
      <c r="H175"/>
      <c r="I175"/>
      <c r="J175"/>
      <c r="K175"/>
      <c r="L175"/>
      <c r="M175"/>
      <c r="N175"/>
      <c r="O175"/>
      <c r="Z175"/>
      <c r="AA175"/>
      <c r="AE175"/>
      <c r="AF175"/>
      <c r="AI175"/>
      <c r="AJ175"/>
    </row>
    <row r="176" spans="2:36" ht="12.75">
      <c r="B176"/>
      <c r="C176"/>
      <c r="D176"/>
      <c r="E176"/>
      <c r="F176"/>
      <c r="G176"/>
      <c r="H176"/>
      <c r="I176"/>
      <c r="J176"/>
      <c r="K176"/>
      <c r="L176"/>
      <c r="M176"/>
      <c r="N176"/>
      <c r="O176"/>
      <c r="Z176"/>
      <c r="AA176"/>
      <c r="AE176"/>
      <c r="AF176"/>
      <c r="AI176"/>
      <c r="AJ176"/>
    </row>
    <row r="177" spans="2:36" ht="12.75">
      <c r="B177"/>
      <c r="C177"/>
      <c r="D177"/>
      <c r="E177"/>
      <c r="F177"/>
      <c r="G177"/>
      <c r="H177"/>
      <c r="I177"/>
      <c r="J177"/>
      <c r="K177"/>
      <c r="L177"/>
      <c r="M177"/>
      <c r="N177"/>
      <c r="O177"/>
      <c r="Z177"/>
      <c r="AA177"/>
      <c r="AE177"/>
      <c r="AF177"/>
      <c r="AI177"/>
      <c r="AJ177"/>
    </row>
    <row r="178" spans="2:36" ht="12.75">
      <c r="B178"/>
      <c r="C178"/>
      <c r="D178"/>
      <c r="E178"/>
      <c r="F178"/>
      <c r="G178"/>
      <c r="H178"/>
      <c r="I178"/>
      <c r="J178"/>
      <c r="K178"/>
      <c r="L178"/>
      <c r="M178"/>
      <c r="N178"/>
      <c r="O178"/>
      <c r="Z178"/>
      <c r="AA178"/>
      <c r="AE178"/>
      <c r="AF178"/>
      <c r="AI178"/>
      <c r="AJ178"/>
    </row>
    <row r="179" spans="2:36" ht="12.75">
      <c r="B179"/>
      <c r="C179"/>
      <c r="D179"/>
      <c r="E179"/>
      <c r="F179"/>
      <c r="G179"/>
      <c r="H179"/>
      <c r="I179"/>
      <c r="J179"/>
      <c r="K179"/>
      <c r="L179"/>
      <c r="M179"/>
      <c r="N179"/>
      <c r="O179"/>
      <c r="Z179"/>
      <c r="AA179"/>
      <c r="AE179"/>
      <c r="AF179"/>
      <c r="AI179"/>
      <c r="AJ179"/>
    </row>
    <row r="180" spans="2:36" ht="12.75">
      <c r="B180"/>
      <c r="C180"/>
      <c r="D180"/>
      <c r="E180"/>
      <c r="F180"/>
      <c r="G180"/>
      <c r="H180"/>
      <c r="I180"/>
      <c r="J180"/>
      <c r="K180"/>
      <c r="L180"/>
      <c r="M180"/>
      <c r="N180"/>
      <c r="O180"/>
      <c r="Z180"/>
      <c r="AA180"/>
      <c r="AE180"/>
      <c r="AF180"/>
      <c r="AI180"/>
      <c r="AJ180"/>
    </row>
    <row r="181" spans="2:36" ht="12.75">
      <c r="B181"/>
      <c r="C181"/>
      <c r="D181"/>
      <c r="E181"/>
      <c r="F181"/>
      <c r="G181"/>
      <c r="H181"/>
      <c r="I181"/>
      <c r="J181"/>
      <c r="K181"/>
      <c r="L181"/>
      <c r="M181"/>
      <c r="N181"/>
      <c r="O181"/>
      <c r="Z181"/>
      <c r="AA181"/>
      <c r="AE181"/>
      <c r="AF181"/>
      <c r="AI181"/>
      <c r="AJ181"/>
    </row>
    <row r="182" spans="2:36" ht="12.75">
      <c r="B182"/>
      <c r="C182"/>
      <c r="D182"/>
      <c r="E182"/>
      <c r="F182"/>
      <c r="G182"/>
      <c r="H182"/>
      <c r="I182"/>
      <c r="J182"/>
      <c r="K182"/>
      <c r="L182"/>
      <c r="M182"/>
      <c r="N182"/>
      <c r="O182"/>
      <c r="Z182"/>
      <c r="AA182"/>
      <c r="AE182"/>
      <c r="AF182"/>
      <c r="AI182"/>
      <c r="AJ182"/>
    </row>
    <row r="183" spans="2:36" ht="12.75">
      <c r="B183"/>
      <c r="C183"/>
      <c r="D183"/>
      <c r="E183"/>
      <c r="F183"/>
      <c r="G183"/>
      <c r="H183"/>
      <c r="I183"/>
      <c r="J183"/>
      <c r="K183"/>
      <c r="L183"/>
      <c r="M183"/>
      <c r="N183"/>
      <c r="O183"/>
      <c r="Z183"/>
      <c r="AA183"/>
      <c r="AE183"/>
      <c r="AF183"/>
      <c r="AI183"/>
      <c r="AJ183"/>
    </row>
    <row r="184" spans="2:36" ht="12.75">
      <c r="B184"/>
      <c r="C184"/>
      <c r="D184"/>
      <c r="E184"/>
      <c r="F184"/>
      <c r="G184"/>
      <c r="H184"/>
      <c r="I184"/>
      <c r="J184"/>
      <c r="K184"/>
      <c r="L184"/>
      <c r="M184"/>
      <c r="N184"/>
      <c r="O184"/>
      <c r="Z184"/>
      <c r="AA184"/>
      <c r="AE184"/>
      <c r="AF184"/>
      <c r="AI184"/>
      <c r="AJ184"/>
    </row>
    <row r="185" spans="2:36" ht="12.75">
      <c r="B185"/>
      <c r="C185"/>
      <c r="D185"/>
      <c r="E185"/>
      <c r="F185"/>
      <c r="G185"/>
      <c r="H185"/>
      <c r="I185"/>
      <c r="J185"/>
      <c r="K185"/>
      <c r="L185"/>
      <c r="M185"/>
      <c r="N185"/>
      <c r="O185"/>
      <c r="Z185"/>
      <c r="AA185"/>
      <c r="AE185"/>
      <c r="AF185"/>
      <c r="AI185"/>
      <c r="AJ185"/>
    </row>
    <row r="186" spans="2:36" ht="12.75">
      <c r="B186"/>
      <c r="C186"/>
      <c r="D186"/>
      <c r="E186"/>
      <c r="F186"/>
      <c r="G186"/>
      <c r="H186"/>
      <c r="I186"/>
      <c r="J186"/>
      <c r="K186"/>
      <c r="L186"/>
      <c r="M186"/>
      <c r="N186"/>
      <c r="O186"/>
      <c r="Z186"/>
      <c r="AA186"/>
      <c r="AE186"/>
      <c r="AF186"/>
      <c r="AI186"/>
      <c r="AJ186"/>
    </row>
    <row r="187" spans="2:36" ht="12.75">
      <c r="B187"/>
      <c r="C187"/>
      <c r="D187"/>
      <c r="E187"/>
      <c r="F187"/>
      <c r="G187"/>
      <c r="H187"/>
      <c r="I187"/>
      <c r="J187"/>
      <c r="K187"/>
      <c r="L187"/>
      <c r="M187"/>
      <c r="N187"/>
      <c r="O187"/>
      <c r="Z187"/>
      <c r="AA187"/>
      <c r="AE187"/>
      <c r="AF187"/>
      <c r="AI187"/>
      <c r="AJ187"/>
    </row>
    <row r="188" spans="2:36" ht="12.75">
      <c r="B188"/>
      <c r="C188"/>
      <c r="D188"/>
      <c r="E188"/>
      <c r="F188"/>
      <c r="G188"/>
      <c r="H188"/>
      <c r="I188"/>
      <c r="J188"/>
      <c r="K188"/>
      <c r="L188"/>
      <c r="M188"/>
      <c r="N188"/>
      <c r="O188"/>
      <c r="Z188"/>
      <c r="AA188"/>
      <c r="AE188"/>
      <c r="AF188"/>
      <c r="AI188"/>
      <c r="AJ188"/>
    </row>
    <row r="189" spans="2:36" ht="12.75">
      <c r="B189"/>
      <c r="C189"/>
      <c r="D189"/>
      <c r="E189"/>
      <c r="F189"/>
      <c r="G189"/>
      <c r="H189"/>
      <c r="I189"/>
      <c r="J189"/>
      <c r="K189"/>
      <c r="L189"/>
      <c r="M189"/>
      <c r="N189"/>
      <c r="O189"/>
      <c r="Z189"/>
      <c r="AA189"/>
      <c r="AE189"/>
      <c r="AF189"/>
      <c r="AI189"/>
      <c r="AJ189"/>
    </row>
    <row r="190" spans="2:36" ht="12.75">
      <c r="B190"/>
      <c r="C190"/>
      <c r="D190"/>
      <c r="E190"/>
      <c r="F190"/>
      <c r="G190"/>
      <c r="H190"/>
      <c r="I190"/>
      <c r="J190"/>
      <c r="K190"/>
      <c r="L190"/>
      <c r="M190"/>
      <c r="N190"/>
      <c r="O190"/>
      <c r="Z190"/>
      <c r="AA190"/>
      <c r="AE190"/>
      <c r="AF190"/>
      <c r="AI190"/>
      <c r="AJ190"/>
    </row>
    <row r="191" spans="2:36" ht="12.75">
      <c r="B191"/>
      <c r="C191"/>
      <c r="D191"/>
      <c r="E191"/>
      <c r="F191"/>
      <c r="G191"/>
      <c r="H191"/>
      <c r="I191"/>
      <c r="J191"/>
      <c r="K191"/>
      <c r="L191"/>
      <c r="M191"/>
      <c r="N191"/>
      <c r="O191"/>
      <c r="Z191"/>
      <c r="AA191"/>
      <c r="AE191"/>
      <c r="AF191"/>
      <c r="AI191"/>
      <c r="AJ191"/>
    </row>
    <row r="192" spans="2:36" ht="12.75">
      <c r="B192"/>
      <c r="C192"/>
      <c r="D192"/>
      <c r="E192"/>
      <c r="F192"/>
      <c r="G192"/>
      <c r="H192"/>
      <c r="I192"/>
      <c r="J192"/>
      <c r="K192"/>
      <c r="L192"/>
      <c r="M192"/>
      <c r="N192"/>
      <c r="O192"/>
      <c r="Z192"/>
      <c r="AA192"/>
      <c r="AE192"/>
      <c r="AF192"/>
      <c r="AI192"/>
      <c r="AJ192"/>
    </row>
    <row r="193" spans="2:36" ht="12.75">
      <c r="B193"/>
      <c r="C193"/>
      <c r="D193"/>
      <c r="E193"/>
      <c r="F193"/>
      <c r="G193"/>
      <c r="H193"/>
      <c r="I193"/>
      <c r="J193"/>
      <c r="K193"/>
      <c r="L193"/>
      <c r="M193"/>
      <c r="N193"/>
      <c r="O193"/>
      <c r="Z193"/>
      <c r="AA193"/>
      <c r="AE193"/>
      <c r="AF193"/>
      <c r="AI193"/>
      <c r="AJ193"/>
    </row>
    <row r="194" spans="2:36" ht="12.75">
      <c r="B194"/>
      <c r="C194"/>
      <c r="D194"/>
      <c r="E194"/>
      <c r="F194"/>
      <c r="G194"/>
      <c r="H194"/>
      <c r="I194"/>
      <c r="J194"/>
      <c r="K194"/>
      <c r="L194"/>
      <c r="M194"/>
      <c r="N194"/>
      <c r="O194"/>
      <c r="Z194"/>
      <c r="AA194"/>
      <c r="AE194"/>
      <c r="AF194"/>
      <c r="AI194"/>
      <c r="AJ194"/>
    </row>
    <row r="195" spans="2:36" ht="12.75">
      <c r="B195"/>
      <c r="C195"/>
      <c r="D195"/>
      <c r="E195"/>
      <c r="F195"/>
      <c r="G195"/>
      <c r="H195"/>
      <c r="I195"/>
      <c r="J195"/>
      <c r="K195"/>
      <c r="L195"/>
      <c r="M195"/>
      <c r="N195"/>
      <c r="O195"/>
      <c r="Z195"/>
      <c r="AA195"/>
      <c r="AE195"/>
      <c r="AF195"/>
      <c r="AI195"/>
      <c r="AJ195"/>
    </row>
    <row r="196" spans="2:36" ht="12.75">
      <c r="B196"/>
      <c r="C196"/>
      <c r="D196"/>
      <c r="E196"/>
      <c r="F196"/>
      <c r="G196"/>
      <c r="H196"/>
      <c r="I196"/>
      <c r="J196"/>
      <c r="K196"/>
      <c r="L196"/>
      <c r="M196"/>
      <c r="N196"/>
      <c r="O196"/>
      <c r="Z196"/>
      <c r="AA196"/>
      <c r="AE196"/>
      <c r="AF196"/>
      <c r="AI196"/>
      <c r="AJ196"/>
    </row>
    <row r="197" spans="2:36" ht="12.75">
      <c r="B197"/>
      <c r="C197"/>
      <c r="D197"/>
      <c r="E197"/>
      <c r="F197"/>
      <c r="G197"/>
      <c r="H197"/>
      <c r="I197"/>
      <c r="J197"/>
      <c r="K197"/>
      <c r="L197"/>
      <c r="M197"/>
      <c r="N197"/>
      <c r="O197"/>
      <c r="Z197"/>
      <c r="AA197"/>
      <c r="AE197"/>
      <c r="AF197"/>
      <c r="AI197"/>
      <c r="AJ197"/>
    </row>
    <row r="198" spans="2:36" ht="12.75">
      <c r="B198"/>
      <c r="C198"/>
      <c r="D198"/>
      <c r="E198"/>
      <c r="F198"/>
      <c r="G198"/>
      <c r="H198"/>
      <c r="I198"/>
      <c r="J198"/>
      <c r="K198"/>
      <c r="L198"/>
      <c r="M198"/>
      <c r="N198"/>
      <c r="O198"/>
      <c r="Z198"/>
      <c r="AA198"/>
      <c r="AE198"/>
      <c r="AF198"/>
      <c r="AI198"/>
      <c r="AJ198"/>
    </row>
    <row r="199" spans="2:36" ht="12.75">
      <c r="B199"/>
      <c r="C199"/>
      <c r="D199"/>
      <c r="E199"/>
      <c r="F199"/>
      <c r="G199"/>
      <c r="H199"/>
      <c r="I199"/>
      <c r="J199"/>
      <c r="K199"/>
      <c r="L199"/>
      <c r="M199"/>
      <c r="N199"/>
      <c r="O199"/>
      <c r="Z199"/>
      <c r="AA199"/>
      <c r="AE199"/>
      <c r="AF199"/>
      <c r="AI199"/>
      <c r="AJ199"/>
    </row>
    <row r="200" spans="2:36" ht="12.75">
      <c r="B200"/>
      <c r="C200"/>
      <c r="D200"/>
      <c r="E200"/>
      <c r="F200"/>
      <c r="G200"/>
      <c r="H200"/>
      <c r="I200"/>
      <c r="J200"/>
      <c r="K200"/>
      <c r="L200"/>
      <c r="M200"/>
      <c r="N200"/>
      <c r="O200"/>
      <c r="Z200"/>
      <c r="AA200"/>
      <c r="AE200"/>
      <c r="AF200"/>
      <c r="AI200"/>
      <c r="AJ200"/>
    </row>
    <row r="201" spans="2:36" ht="12.75">
      <c r="B201"/>
      <c r="C201"/>
      <c r="D201"/>
      <c r="E201"/>
      <c r="F201"/>
      <c r="G201"/>
      <c r="H201"/>
      <c r="I201"/>
      <c r="J201"/>
      <c r="K201"/>
      <c r="L201"/>
      <c r="M201"/>
      <c r="N201"/>
      <c r="O201"/>
      <c r="Z201"/>
      <c r="AA201"/>
      <c r="AE201"/>
      <c r="AF201"/>
      <c r="AI201"/>
      <c r="AJ201"/>
    </row>
    <row r="202" spans="2:36" ht="12.75">
      <c r="B202"/>
      <c r="C202"/>
      <c r="D202"/>
      <c r="E202"/>
      <c r="F202"/>
      <c r="G202"/>
      <c r="H202"/>
      <c r="I202"/>
      <c r="J202"/>
      <c r="K202"/>
      <c r="L202"/>
      <c r="M202"/>
      <c r="N202"/>
      <c r="O202"/>
      <c r="Z202"/>
      <c r="AA202"/>
      <c r="AE202"/>
      <c r="AF202"/>
      <c r="AI202"/>
      <c r="AJ202"/>
    </row>
    <row r="203" spans="2:36" ht="12.75">
      <c r="B203"/>
      <c r="C203"/>
      <c r="D203"/>
      <c r="E203"/>
      <c r="F203"/>
      <c r="G203"/>
      <c r="H203"/>
      <c r="I203"/>
      <c r="J203"/>
      <c r="K203"/>
      <c r="L203"/>
      <c r="M203"/>
      <c r="N203"/>
      <c r="O203"/>
      <c r="Z203"/>
      <c r="AA203"/>
      <c r="AE203"/>
      <c r="AF203"/>
      <c r="AI203"/>
      <c r="AJ203"/>
    </row>
    <row r="204" spans="2:36" ht="12.75">
      <c r="B204"/>
      <c r="C204"/>
      <c r="D204"/>
      <c r="E204"/>
      <c r="F204"/>
      <c r="G204"/>
      <c r="H204"/>
      <c r="I204"/>
      <c r="J204"/>
      <c r="K204"/>
      <c r="L204"/>
      <c r="M204"/>
      <c r="N204"/>
      <c r="O204"/>
      <c r="Z204"/>
      <c r="AA204"/>
      <c r="AE204"/>
      <c r="AF204"/>
      <c r="AI204"/>
      <c r="AJ204"/>
    </row>
    <row r="205" spans="2:36" ht="12.75">
      <c r="B205"/>
      <c r="C205"/>
      <c r="D205"/>
      <c r="E205"/>
      <c r="F205"/>
      <c r="G205"/>
      <c r="H205"/>
      <c r="I205"/>
      <c r="J205"/>
      <c r="K205"/>
      <c r="L205"/>
      <c r="M205"/>
      <c r="N205"/>
      <c r="O205"/>
      <c r="Z205"/>
      <c r="AA205"/>
      <c r="AE205"/>
      <c r="AF205"/>
      <c r="AI205"/>
      <c r="AJ205"/>
    </row>
    <row r="206" spans="2:36" ht="12.75">
      <c r="B206"/>
      <c r="C206"/>
      <c r="D206"/>
      <c r="E206"/>
      <c r="F206"/>
      <c r="G206"/>
      <c r="H206"/>
      <c r="I206"/>
      <c r="J206"/>
      <c r="K206"/>
      <c r="L206"/>
      <c r="M206"/>
      <c r="N206"/>
      <c r="O206"/>
      <c r="Z206"/>
      <c r="AA206"/>
      <c r="AE206"/>
      <c r="AF206"/>
      <c r="AI206"/>
      <c r="AJ206"/>
    </row>
    <row r="207" spans="2:36" ht="12.75">
      <c r="B207"/>
      <c r="C207"/>
      <c r="D207"/>
      <c r="E207"/>
      <c r="F207"/>
      <c r="G207"/>
      <c r="H207"/>
      <c r="I207"/>
      <c r="J207"/>
      <c r="K207"/>
      <c r="L207"/>
      <c r="M207"/>
      <c r="N207"/>
      <c r="O207"/>
      <c r="Z207"/>
      <c r="AA207"/>
      <c r="AE207"/>
      <c r="AF207"/>
      <c r="AI207"/>
      <c r="AJ207"/>
    </row>
    <row r="208" spans="2:36" ht="12.75">
      <c r="B208"/>
      <c r="C208"/>
      <c r="D208"/>
      <c r="E208"/>
      <c r="F208"/>
      <c r="G208"/>
      <c r="H208"/>
      <c r="I208"/>
      <c r="J208"/>
      <c r="K208"/>
      <c r="L208"/>
      <c r="M208"/>
      <c r="N208"/>
      <c r="O208"/>
      <c r="Z208"/>
      <c r="AA208"/>
      <c r="AE208"/>
      <c r="AF208"/>
      <c r="AI208"/>
      <c r="AJ208"/>
    </row>
    <row r="209" spans="2:36" ht="12.75">
      <c r="B209"/>
      <c r="C209"/>
      <c r="D209"/>
      <c r="E209"/>
      <c r="F209"/>
      <c r="G209"/>
      <c r="H209"/>
      <c r="I209"/>
      <c r="J209"/>
      <c r="K209"/>
      <c r="L209"/>
      <c r="M209"/>
      <c r="N209"/>
      <c r="O209"/>
      <c r="Z209"/>
      <c r="AA209"/>
      <c r="AE209"/>
      <c r="AF209"/>
      <c r="AI209"/>
      <c r="AJ209"/>
    </row>
    <row r="210" spans="2:36" ht="12.75">
      <c r="B210"/>
      <c r="C210"/>
      <c r="D210"/>
      <c r="E210"/>
      <c r="F210"/>
      <c r="G210"/>
      <c r="H210"/>
      <c r="I210"/>
      <c r="J210"/>
      <c r="K210"/>
      <c r="L210"/>
      <c r="M210"/>
      <c r="N210"/>
      <c r="O210"/>
      <c r="Z210"/>
      <c r="AA210"/>
      <c r="AE210"/>
      <c r="AF210"/>
      <c r="AI210"/>
      <c r="AJ210"/>
    </row>
    <row r="211" spans="2:36" ht="12.75">
      <c r="B211"/>
      <c r="C211"/>
      <c r="D211"/>
      <c r="E211"/>
      <c r="F211"/>
      <c r="G211"/>
      <c r="H211"/>
      <c r="I211"/>
      <c r="J211"/>
      <c r="K211"/>
      <c r="L211"/>
      <c r="M211"/>
      <c r="N211"/>
      <c r="O211"/>
      <c r="Z211"/>
      <c r="AA211"/>
      <c r="AE211"/>
      <c r="AF211"/>
      <c r="AI211"/>
      <c r="AJ211"/>
    </row>
    <row r="212" spans="2:36" ht="12.75">
      <c r="B212"/>
      <c r="C212"/>
      <c r="D212"/>
      <c r="E212"/>
      <c r="F212"/>
      <c r="G212"/>
      <c r="H212"/>
      <c r="I212"/>
      <c r="J212"/>
      <c r="K212"/>
      <c r="L212"/>
      <c r="M212"/>
      <c r="N212"/>
      <c r="O212"/>
      <c r="Z212"/>
      <c r="AA212"/>
      <c r="AE212"/>
      <c r="AF212"/>
      <c r="AI212"/>
      <c r="AJ212"/>
    </row>
    <row r="213" spans="2:36" ht="12.75">
      <c r="B213"/>
      <c r="C213"/>
      <c r="D213"/>
      <c r="E213"/>
      <c r="F213"/>
      <c r="G213"/>
      <c r="H213"/>
      <c r="I213"/>
      <c r="J213"/>
      <c r="K213"/>
      <c r="L213"/>
      <c r="M213"/>
      <c r="N213"/>
      <c r="O213"/>
      <c r="Z213"/>
      <c r="AA213"/>
      <c r="AE213"/>
      <c r="AF213"/>
      <c r="AI213"/>
      <c r="AJ213"/>
    </row>
    <row r="214" spans="2:36" ht="12.75">
      <c r="B214"/>
      <c r="C214"/>
      <c r="D214"/>
      <c r="E214"/>
      <c r="F214"/>
      <c r="G214"/>
      <c r="H214"/>
      <c r="I214"/>
      <c r="J214"/>
      <c r="K214"/>
      <c r="L214"/>
      <c r="M214"/>
      <c r="N214"/>
      <c r="O214"/>
      <c r="Z214"/>
      <c r="AA214"/>
      <c r="AE214"/>
      <c r="AF214"/>
      <c r="AI214"/>
      <c r="AJ214"/>
    </row>
    <row r="215" spans="2:36" ht="12.75">
      <c r="B215"/>
      <c r="C215"/>
      <c r="D215"/>
      <c r="E215"/>
      <c r="F215"/>
      <c r="G215"/>
      <c r="H215"/>
      <c r="I215"/>
      <c r="J215"/>
      <c r="K215"/>
      <c r="L215"/>
      <c r="M215"/>
      <c r="N215"/>
      <c r="O215"/>
      <c r="Z215"/>
      <c r="AA215"/>
      <c r="AE215"/>
      <c r="AF215"/>
      <c r="AI215"/>
      <c r="AJ215"/>
    </row>
    <row r="216" spans="2:36" ht="12.75">
      <c r="B216"/>
      <c r="C216"/>
      <c r="D216"/>
      <c r="E216"/>
      <c r="F216"/>
      <c r="G216"/>
      <c r="H216"/>
      <c r="I216"/>
      <c r="J216"/>
      <c r="K216"/>
      <c r="L216"/>
      <c r="M216"/>
      <c r="N216"/>
      <c r="O216"/>
      <c r="Z216"/>
      <c r="AA216"/>
      <c r="AE216"/>
      <c r="AF216"/>
      <c r="AI216"/>
      <c r="AJ216"/>
    </row>
    <row r="217" spans="2:36" ht="12.75">
      <c r="B217"/>
      <c r="C217"/>
      <c r="D217"/>
      <c r="E217"/>
      <c r="F217"/>
      <c r="G217"/>
      <c r="H217"/>
      <c r="I217"/>
      <c r="J217"/>
      <c r="K217"/>
      <c r="L217"/>
      <c r="M217"/>
      <c r="N217"/>
      <c r="O217"/>
      <c r="Z217"/>
      <c r="AA217"/>
      <c r="AE217"/>
      <c r="AF217"/>
      <c r="AI217"/>
      <c r="AJ217"/>
    </row>
    <row r="218" spans="2:36" ht="12.75">
      <c r="B218"/>
      <c r="C218"/>
      <c r="D218"/>
      <c r="E218"/>
      <c r="F218"/>
      <c r="G218"/>
      <c r="H218"/>
      <c r="I218"/>
      <c r="J218"/>
      <c r="K218"/>
      <c r="L218"/>
      <c r="M218"/>
      <c r="N218"/>
      <c r="O218"/>
      <c r="Z218"/>
      <c r="AA218"/>
      <c r="AE218"/>
      <c r="AF218"/>
      <c r="AI218"/>
      <c r="AJ218"/>
    </row>
    <row r="219" spans="2:36" ht="12.75">
      <c r="B219"/>
      <c r="C219"/>
      <c r="D219"/>
      <c r="E219"/>
      <c r="F219"/>
      <c r="G219"/>
      <c r="H219"/>
      <c r="I219"/>
      <c r="J219"/>
      <c r="K219"/>
      <c r="L219"/>
      <c r="M219"/>
      <c r="N219"/>
      <c r="O219"/>
      <c r="Z219"/>
      <c r="AA219"/>
      <c r="AE219"/>
      <c r="AF219"/>
      <c r="AI219"/>
      <c r="AJ219"/>
    </row>
    <row r="220" spans="2:36" ht="12.75">
      <c r="B220"/>
      <c r="C220"/>
      <c r="D220"/>
      <c r="E220"/>
      <c r="F220"/>
      <c r="G220"/>
      <c r="H220"/>
      <c r="I220"/>
      <c r="J220"/>
      <c r="K220"/>
      <c r="L220"/>
      <c r="M220"/>
      <c r="N220"/>
      <c r="O220"/>
      <c r="Z220"/>
      <c r="AA220"/>
      <c r="AE220"/>
      <c r="AF220"/>
      <c r="AI220"/>
      <c r="AJ220"/>
    </row>
    <row r="221" spans="2:36" ht="12.75">
      <c r="B221"/>
      <c r="C221"/>
      <c r="D221"/>
      <c r="E221"/>
      <c r="F221"/>
      <c r="G221"/>
      <c r="H221"/>
      <c r="I221"/>
      <c r="J221"/>
      <c r="K221"/>
      <c r="L221"/>
      <c r="M221"/>
      <c r="N221"/>
      <c r="O221"/>
      <c r="Z221"/>
      <c r="AA221"/>
      <c r="AE221"/>
      <c r="AF221"/>
      <c r="AI221"/>
      <c r="AJ221"/>
    </row>
    <row r="222" spans="2:36" ht="12.75">
      <c r="B222"/>
      <c r="C222"/>
      <c r="D222"/>
      <c r="E222"/>
      <c r="F222"/>
      <c r="G222"/>
      <c r="H222"/>
      <c r="I222"/>
      <c r="J222"/>
      <c r="K222"/>
      <c r="L222"/>
      <c r="M222"/>
      <c r="N222"/>
      <c r="O222"/>
      <c r="Z222"/>
      <c r="AA222"/>
      <c r="AE222"/>
      <c r="AF222"/>
      <c r="AI222"/>
      <c r="AJ222"/>
    </row>
    <row r="223" spans="2:36" ht="12.75">
      <c r="B223"/>
      <c r="C223"/>
      <c r="D223"/>
      <c r="E223"/>
      <c r="F223"/>
      <c r="G223"/>
      <c r="H223"/>
      <c r="I223"/>
      <c r="J223"/>
      <c r="K223"/>
      <c r="L223"/>
      <c r="M223"/>
      <c r="N223"/>
      <c r="O223"/>
      <c r="Z223"/>
      <c r="AA223"/>
      <c r="AE223"/>
      <c r="AF223"/>
      <c r="AI223"/>
      <c r="AJ223"/>
    </row>
    <row r="224" spans="2:36" ht="12.75">
      <c r="B224"/>
      <c r="C224"/>
      <c r="D224"/>
      <c r="E224"/>
      <c r="F224"/>
      <c r="G224"/>
      <c r="H224"/>
      <c r="I224"/>
      <c r="J224"/>
      <c r="K224"/>
      <c r="L224"/>
      <c r="M224"/>
      <c r="N224"/>
      <c r="O224"/>
      <c r="Z224"/>
      <c r="AA224"/>
      <c r="AE224"/>
      <c r="AF224"/>
      <c r="AI224"/>
      <c r="AJ224"/>
    </row>
    <row r="225" ht="12.75"/>
    <row r="226" ht="12.75"/>
    <row r="227" ht="12.75"/>
    <row r="228" ht="12.75"/>
    <row r="229" ht="12.75"/>
    <row r="230" ht="12.75"/>
    <row r="231" ht="12.75"/>
    <row r="232" ht="12.75">
      <c r="O232" s="6"/>
    </row>
    <row r="233" ht="12.75">
      <c r="O233" s="6"/>
    </row>
    <row r="234" ht="12.75">
      <c r="O234" s="6"/>
    </row>
    <row r="235" ht="12.75">
      <c r="O235" s="6"/>
    </row>
    <row r="236" ht="12.75">
      <c r="O236" s="6"/>
    </row>
    <row r="237" ht="12.75">
      <c r="O237" s="6"/>
    </row>
    <row r="238" ht="12.75">
      <c r="O238" s="6"/>
    </row>
    <row r="239" ht="12.75">
      <c r="O239" s="6"/>
    </row>
    <row r="240" ht="12.75">
      <c r="O240" s="6"/>
    </row>
    <row r="241" ht="12.75">
      <c r="O241" s="6"/>
    </row>
    <row r="242" ht="12.75">
      <c r="O242" s="6"/>
    </row>
    <row r="243" ht="12.75">
      <c r="O243" s="6"/>
    </row>
    <row r="244" ht="12.75">
      <c r="O244" s="6"/>
    </row>
    <row r="245" ht="12.75">
      <c r="O245" s="6"/>
    </row>
    <row r="246" ht="12.75">
      <c r="O246" s="6"/>
    </row>
    <row r="247" ht="12.75">
      <c r="O247" s="6"/>
    </row>
    <row r="248" ht="12.75">
      <c r="O248" s="6"/>
    </row>
    <row r="249" ht="12.75">
      <c r="O249" s="6"/>
    </row>
    <row r="250" ht="12.75">
      <c r="O250" s="6"/>
    </row>
    <row r="251" ht="12.75">
      <c r="O251" s="6"/>
    </row>
    <row r="252" ht="12.75">
      <c r="O252" s="6"/>
    </row>
    <row r="253" ht="12.75">
      <c r="O253" s="6"/>
    </row>
    <row r="254" ht="12.75">
      <c r="O254" s="6"/>
    </row>
    <row r="255" ht="12.75">
      <c r="O255" s="6"/>
    </row>
    <row r="256" ht="12.75">
      <c r="O256" s="6"/>
    </row>
    <row r="257" ht="12.75">
      <c r="O257" s="6"/>
    </row>
    <row r="258" ht="12.75">
      <c r="O258" s="6"/>
    </row>
    <row r="259" ht="12.75">
      <c r="O259" s="6"/>
    </row>
    <row r="260" ht="12.75">
      <c r="O260" s="6"/>
    </row>
    <row r="261" ht="12.75">
      <c r="O261" s="6"/>
    </row>
    <row r="262" ht="12.75">
      <c r="O262" s="6"/>
    </row>
    <row r="263" ht="12.75">
      <c r="O263" s="6"/>
    </row>
    <row r="264" ht="12.75">
      <c r="O264" s="6"/>
    </row>
    <row r="265" ht="12.75">
      <c r="O265" s="6"/>
    </row>
    <row r="266" ht="12.75">
      <c r="O266" s="6"/>
    </row>
    <row r="267" ht="12.75">
      <c r="O267" s="6"/>
    </row>
    <row r="268" ht="12.75">
      <c r="O268" s="6"/>
    </row>
    <row r="269" ht="12.75">
      <c r="O269" s="6"/>
    </row>
    <row r="270" ht="12.75">
      <c r="O270" s="6"/>
    </row>
    <row r="271" ht="12.75">
      <c r="O271" s="6"/>
    </row>
    <row r="272" ht="12.75">
      <c r="O272" s="6"/>
    </row>
    <row r="273" ht="12.75">
      <c r="O273" s="6"/>
    </row>
    <row r="274" ht="12.75">
      <c r="O274" s="6"/>
    </row>
    <row r="275" ht="12.75">
      <c r="O275" s="6"/>
    </row>
    <row r="276" ht="12.75">
      <c r="O276" s="6"/>
    </row>
    <row r="277" ht="12.75">
      <c r="O277" s="6"/>
    </row>
    <row r="278" ht="12.75">
      <c r="O278" s="6"/>
    </row>
    <row r="279" ht="12.75">
      <c r="O279" s="6"/>
    </row>
    <row r="280" ht="12.75">
      <c r="O280" s="6"/>
    </row>
    <row r="281" ht="12.75">
      <c r="O281" s="6"/>
    </row>
    <row r="282" ht="12.75">
      <c r="O282" s="6"/>
    </row>
    <row r="283" ht="12.75">
      <c r="O283" s="6"/>
    </row>
    <row r="284" ht="12.75">
      <c r="O284" s="6"/>
    </row>
    <row r="285" ht="12.75">
      <c r="O285" s="6"/>
    </row>
    <row r="286" ht="12.75">
      <c r="O286" s="6"/>
    </row>
    <row r="287" ht="12.75">
      <c r="O287" s="6"/>
    </row>
    <row r="288" ht="12.75">
      <c r="O288" s="6"/>
    </row>
    <row r="289" ht="12.75">
      <c r="O289" s="6"/>
    </row>
    <row r="290" ht="12.75">
      <c r="O290" s="6"/>
    </row>
    <row r="291" ht="12.75">
      <c r="O291" s="6"/>
    </row>
    <row r="292" ht="12.75">
      <c r="O292" s="6"/>
    </row>
    <row r="293" ht="12.75">
      <c r="O293" s="6"/>
    </row>
    <row r="294" ht="12.75">
      <c r="O294" s="6"/>
    </row>
    <row r="295" ht="12.75">
      <c r="O295" s="6"/>
    </row>
    <row r="296" ht="12.75">
      <c r="O296" s="6"/>
    </row>
    <row r="297" ht="12.75">
      <c r="O297" s="6"/>
    </row>
    <row r="298" ht="12.75">
      <c r="O298" s="6"/>
    </row>
    <row r="299" ht="12.75">
      <c r="O299" s="6"/>
    </row>
    <row r="300" ht="12.75">
      <c r="O300" s="6"/>
    </row>
    <row r="301" ht="12.75">
      <c r="O301" s="6"/>
    </row>
    <row r="302" ht="12.75">
      <c r="O302" s="6"/>
    </row>
    <row r="303" ht="12.75">
      <c r="O303" s="6"/>
    </row>
    <row r="304" ht="12.75">
      <c r="O304" s="6"/>
    </row>
    <row r="305" ht="12.75">
      <c r="O305" s="6"/>
    </row>
    <row r="306" ht="12.75">
      <c r="O306" s="6"/>
    </row>
    <row r="307" ht="12.75">
      <c r="O307" s="6"/>
    </row>
    <row r="308" ht="12.75">
      <c r="O308" s="6"/>
    </row>
    <row r="309" ht="12.75">
      <c r="O309" s="6"/>
    </row>
    <row r="310" ht="12.75">
      <c r="O310" s="6"/>
    </row>
    <row r="311" ht="12.75">
      <c r="O311" s="6"/>
    </row>
    <row r="312" ht="12.75">
      <c r="O312" s="6"/>
    </row>
    <row r="313" ht="12.75">
      <c r="O313" s="6"/>
    </row>
    <row r="314" ht="12.75">
      <c r="O314" s="6"/>
    </row>
    <row r="315" ht="12.75">
      <c r="O315" s="6"/>
    </row>
    <row r="316" ht="12.75">
      <c r="O316" s="6"/>
    </row>
    <row r="317" ht="12.75">
      <c r="O317" s="6"/>
    </row>
    <row r="318" ht="12.75">
      <c r="O318" s="6"/>
    </row>
    <row r="319" ht="12.75">
      <c r="O319" s="6"/>
    </row>
    <row r="320" ht="12.75">
      <c r="O320" s="6"/>
    </row>
    <row r="321" ht="12.75">
      <c r="O321" s="6"/>
    </row>
    <row r="322" ht="12.75">
      <c r="O322" s="6"/>
    </row>
    <row r="323" ht="12.75">
      <c r="O323" s="6"/>
    </row>
    <row r="324" ht="12.75">
      <c r="O324" s="6"/>
    </row>
    <row r="325" ht="12.75">
      <c r="O325" s="6"/>
    </row>
    <row r="326" ht="12.75">
      <c r="O326" s="6"/>
    </row>
    <row r="327" ht="12.75">
      <c r="O327" s="6"/>
    </row>
    <row r="328" ht="12.75">
      <c r="O328" s="6"/>
    </row>
    <row r="329" ht="12.75">
      <c r="O329" s="6"/>
    </row>
    <row r="330" ht="12.75">
      <c r="O330" s="6"/>
    </row>
    <row r="331" ht="12.75">
      <c r="O331" s="6"/>
    </row>
    <row r="332" ht="12.75">
      <c r="O332" s="6"/>
    </row>
    <row r="333" ht="12.75">
      <c r="O333" s="6"/>
    </row>
    <row r="334" ht="12.75">
      <c r="O334" s="6"/>
    </row>
    <row r="335" ht="12.75">
      <c r="O335" s="6"/>
    </row>
    <row r="336" ht="12.75">
      <c r="O336" s="6"/>
    </row>
    <row r="337" ht="12.75">
      <c r="O337" s="6"/>
    </row>
    <row r="338" ht="12.75">
      <c r="O338" s="6"/>
    </row>
    <row r="339" ht="12.75">
      <c r="O339" s="6"/>
    </row>
    <row r="340" ht="12.75">
      <c r="O340" s="6"/>
    </row>
    <row r="341" ht="12.75">
      <c r="O341" s="6"/>
    </row>
    <row r="342" ht="12.75">
      <c r="O342" s="6"/>
    </row>
    <row r="343" ht="12.75">
      <c r="O343" s="6"/>
    </row>
    <row r="344" ht="12.75">
      <c r="O344" s="6"/>
    </row>
    <row r="345" ht="12.75">
      <c r="O345" s="6"/>
    </row>
    <row r="346" ht="12.75">
      <c r="O346" s="6"/>
    </row>
    <row r="347" ht="12.75">
      <c r="O347" s="6"/>
    </row>
    <row r="348" ht="12.75">
      <c r="O348" s="6"/>
    </row>
    <row r="349" ht="12.75">
      <c r="O349" s="6"/>
    </row>
    <row r="350" ht="12.75">
      <c r="O350" s="6"/>
    </row>
    <row r="351" ht="12.75">
      <c r="O351" s="6"/>
    </row>
    <row r="352" ht="12.75">
      <c r="O352" s="6"/>
    </row>
    <row r="353" ht="12.75">
      <c r="O353" s="6"/>
    </row>
    <row r="354" ht="12.75">
      <c r="O354" s="6"/>
    </row>
    <row r="355" ht="12.75">
      <c r="O355" s="6"/>
    </row>
    <row r="356" ht="12.75">
      <c r="O356" s="6"/>
    </row>
    <row r="357" ht="12.75">
      <c r="O357" s="6"/>
    </row>
    <row r="358" ht="12.75">
      <c r="O358" s="6"/>
    </row>
    <row r="393" spans="6:15" ht="12.75">
      <c r="F393" s="2">
        <v>0</v>
      </c>
      <c r="G393" s="2">
        <v>0</v>
      </c>
      <c r="J393" s="2">
        <v>0</v>
      </c>
      <c r="K393" s="2">
        <v>0</v>
      </c>
      <c r="L393" s="2">
        <v>0</v>
      </c>
      <c r="M393" s="2">
        <v>0</v>
      </c>
      <c r="N393" s="2">
        <v>0</v>
      </c>
      <c r="O393" s="5">
        <v>0</v>
      </c>
    </row>
  </sheetData>
  <sheetProtection/>
  <mergeCells count="2">
    <mergeCell ref="J3:O7"/>
    <mergeCell ref="B3:H7"/>
  </mergeCells>
  <conditionalFormatting sqref="N65:N68 N17:N20 AL61:AV61 N59:N62 N23:N26 N29:N32 N35:N38 N41:N44 N47:N50 N53:N56 AH59:AH62 AH11:AH14 AH17:AH20 AH23:AH26 AH29:AH32 AH35:AH38 AH41:AH44 AH47:AH50 AH53:AH56 N11:N14 AL13:AV13 AL19:AV19 AL25:AV25 AL31:AV31 AL37:AV37 AL43:AV43 AL49:AV49 AL55:AV55 N71:N74 F17:L20 F53:L56 F47:L50 F41:L44 F35:L38 F29:L32 F23:L26 F59:L62 F65:L68 F71:L74 F11 H11:L11">
    <cfRule type="cellIs" priority="1" dxfId="1" operator="between" stopIfTrue="1">
      <formula>-0.000001</formula>
      <formula>0.0000001</formula>
    </cfRule>
  </conditionalFormatting>
  <printOptions/>
  <pageMargins left="0.75" right="0.75" top="1" bottom="1" header="0.5" footer="0.5"/>
  <pageSetup orientation="portrait"/>
  <drawing r:id="rId2"/>
  <legacyDrawing r:id="rId1"/>
</worksheet>
</file>

<file path=xl/worksheets/sheet2.xml><?xml version="1.0" encoding="utf-8"?>
<worksheet xmlns="http://schemas.openxmlformats.org/spreadsheetml/2006/main" xmlns:r="http://schemas.openxmlformats.org/officeDocument/2006/relationships">
  <dimension ref="A2:Y148"/>
  <sheetViews>
    <sheetView zoomScale="125" zoomScaleNormal="125" workbookViewId="0" topLeftCell="A1">
      <selection activeCell="C11" sqref="C11:D11"/>
    </sheetView>
  </sheetViews>
  <sheetFormatPr defaultColWidth="11.00390625" defaultRowHeight="12.75"/>
  <cols>
    <col min="1" max="1" width="11.375" style="0" customWidth="1"/>
    <col min="2" max="2" width="9.875" style="0" customWidth="1"/>
    <col min="3" max="3" width="11.125" style="0" customWidth="1"/>
    <col min="4" max="4" width="9.25390625" style="0" customWidth="1"/>
    <col min="5" max="5" width="8.875" style="0" customWidth="1"/>
    <col min="6" max="6" width="9.25390625" style="0" customWidth="1"/>
    <col min="7" max="7" width="7.125" style="0" customWidth="1"/>
    <col min="8" max="8" width="7.875" style="0" customWidth="1"/>
    <col min="9" max="9" width="7.625" style="0" customWidth="1"/>
    <col min="10" max="10" width="9.375" style="0" customWidth="1"/>
    <col min="11" max="11" width="12.375" style="0" customWidth="1"/>
    <col min="12" max="12" width="9.25390625" style="0" customWidth="1"/>
    <col min="13" max="13" width="6.75390625" style="0" customWidth="1"/>
    <col min="14" max="14" width="8.125" style="0" customWidth="1"/>
    <col min="15" max="15" width="8.25390625" style="0" customWidth="1"/>
    <col min="16" max="22" width="11.00390625" style="0" customWidth="1"/>
    <col min="23" max="23" width="33.375" style="0" customWidth="1"/>
    <col min="24" max="24" width="11.00390625" style="0" customWidth="1"/>
    <col min="25" max="25" width="35.00390625" style="0" customWidth="1"/>
  </cols>
  <sheetData>
    <row r="2" spans="4:9" ht="12.75">
      <c r="D2" s="37" t="s">
        <v>50</v>
      </c>
      <c r="E2" s="38"/>
      <c r="F2" s="38"/>
      <c r="G2" s="38"/>
      <c r="H2" s="38"/>
      <c r="I2" s="39"/>
    </row>
    <row r="3" spans="4:12" ht="12.75">
      <c r="D3" s="40" t="s">
        <v>51</v>
      </c>
      <c r="E3" s="40" t="s">
        <v>52</v>
      </c>
      <c r="F3" s="40" t="s">
        <v>53</v>
      </c>
      <c r="G3" s="40" t="s">
        <v>54</v>
      </c>
      <c r="H3" s="40" t="s">
        <v>55</v>
      </c>
      <c r="I3" s="40" t="s">
        <v>56</v>
      </c>
      <c r="K3" s="40" t="s">
        <v>57</v>
      </c>
      <c r="L3" s="40" t="s">
        <v>58</v>
      </c>
    </row>
    <row r="4" spans="3:12" ht="12.75">
      <c r="C4" s="40" t="s">
        <v>59</v>
      </c>
      <c r="D4" s="40" t="s">
        <v>60</v>
      </c>
      <c r="E4" s="40" t="s">
        <v>60</v>
      </c>
      <c r="F4" s="40" t="s">
        <v>61</v>
      </c>
      <c r="G4" s="40" t="s">
        <v>62</v>
      </c>
      <c r="H4" s="40" t="s">
        <v>63</v>
      </c>
      <c r="I4" s="40" t="s">
        <v>61</v>
      </c>
      <c r="K4" s="40" t="s">
        <v>64</v>
      </c>
      <c r="L4" s="40" t="s">
        <v>65</v>
      </c>
    </row>
    <row r="5" spans="3:12" ht="12.75">
      <c r="C5" s="2">
        <v>1</v>
      </c>
      <c r="D5" s="2">
        <v>7</v>
      </c>
      <c r="E5" s="2">
        <v>3</v>
      </c>
      <c r="F5" s="2">
        <v>12</v>
      </c>
      <c r="G5" s="2">
        <v>6</v>
      </c>
      <c r="H5" s="41">
        <v>18</v>
      </c>
      <c r="I5" s="2">
        <v>17</v>
      </c>
      <c r="K5" s="2">
        <v>16</v>
      </c>
      <c r="L5" s="2">
        <v>130</v>
      </c>
    </row>
    <row r="6" spans="3:12" ht="12.75">
      <c r="C6" s="2">
        <v>2</v>
      </c>
      <c r="D6" s="2">
        <v>2</v>
      </c>
      <c r="E6" s="2">
        <v>5</v>
      </c>
      <c r="F6" s="2">
        <v>3</v>
      </c>
      <c r="G6" s="2">
        <v>2</v>
      </c>
      <c r="H6" s="41">
        <v>15</v>
      </c>
      <c r="I6" s="2">
        <v>17</v>
      </c>
      <c r="K6" s="2">
        <v>12</v>
      </c>
      <c r="L6" s="2">
        <v>130</v>
      </c>
    </row>
    <row r="7" spans="3:12" ht="12.75">
      <c r="C7" s="2">
        <v>3</v>
      </c>
      <c r="D7" s="2">
        <v>5</v>
      </c>
      <c r="E7" s="2">
        <v>1</v>
      </c>
      <c r="F7" s="2">
        <v>3</v>
      </c>
      <c r="G7" s="2">
        <v>2</v>
      </c>
      <c r="H7" s="41">
        <v>9</v>
      </c>
      <c r="I7" s="2">
        <v>2</v>
      </c>
      <c r="K7" s="2">
        <v>18</v>
      </c>
      <c r="L7" s="2">
        <v>100</v>
      </c>
    </row>
    <row r="8" spans="5:8" ht="12.75">
      <c r="E8" s="2"/>
      <c r="F8" s="2"/>
      <c r="G8" s="2"/>
      <c r="H8" s="2"/>
    </row>
    <row r="10" spans="1:10" ht="13.5" customHeight="1">
      <c r="A10" s="1"/>
      <c r="D10" s="40"/>
      <c r="E10" s="40" t="s">
        <v>66</v>
      </c>
      <c r="F10" s="40"/>
      <c r="G10" s="40"/>
      <c r="H10" s="40" t="s">
        <v>67</v>
      </c>
      <c r="J10" s="40" t="s">
        <v>68</v>
      </c>
    </row>
    <row r="11" spans="1:10" ht="12.75" customHeight="1">
      <c r="A11" s="42"/>
      <c r="C11" s="43" t="s">
        <v>69</v>
      </c>
      <c r="D11" s="43"/>
      <c r="E11" s="40" t="s">
        <v>70</v>
      </c>
      <c r="F11" s="40"/>
      <c r="G11" s="40"/>
      <c r="H11" s="40" t="s">
        <v>71</v>
      </c>
      <c r="J11" s="40" t="s">
        <v>72</v>
      </c>
    </row>
    <row r="12" spans="3:10" ht="12.75">
      <c r="C12" s="44" t="s">
        <v>73</v>
      </c>
      <c r="D12" s="44"/>
      <c r="E12" s="2">
        <v>200</v>
      </c>
      <c r="F12" s="2"/>
      <c r="G12" s="2"/>
      <c r="H12" s="41">
        <v>35</v>
      </c>
      <c r="J12">
        <v>2000</v>
      </c>
    </row>
    <row r="13" spans="3:10" ht="12.75">
      <c r="C13" s="44" t="s">
        <v>74</v>
      </c>
      <c r="D13" s="44"/>
      <c r="E13" s="2">
        <v>120</v>
      </c>
      <c r="F13" s="2"/>
      <c r="G13" s="2"/>
      <c r="H13" s="41">
        <v>25</v>
      </c>
      <c r="J13">
        <v>1500</v>
      </c>
    </row>
    <row r="14" spans="3:10" ht="12.75">
      <c r="C14" s="44" t="s">
        <v>75</v>
      </c>
      <c r="D14" s="44"/>
      <c r="E14" s="2">
        <v>180</v>
      </c>
      <c r="F14" s="2"/>
      <c r="G14" s="2"/>
      <c r="H14" s="41">
        <v>40</v>
      </c>
      <c r="J14">
        <v>1800</v>
      </c>
    </row>
    <row r="15" spans="3:10" ht="12.75">
      <c r="C15" s="44" t="s">
        <v>76</v>
      </c>
      <c r="D15" s="44"/>
      <c r="E15" s="2">
        <v>130</v>
      </c>
      <c r="F15" s="2"/>
      <c r="G15" s="2"/>
      <c r="H15" s="2">
        <v>45</v>
      </c>
      <c r="J15">
        <v>1200</v>
      </c>
    </row>
    <row r="16" spans="3:10" ht="12.75">
      <c r="C16" s="44" t="s">
        <v>77</v>
      </c>
      <c r="D16" s="44"/>
      <c r="E16" s="2">
        <v>430</v>
      </c>
      <c r="F16" s="2"/>
      <c r="G16" s="2"/>
      <c r="H16" s="2">
        <v>170</v>
      </c>
      <c r="J16">
        <v>1000</v>
      </c>
    </row>
    <row r="17" spans="3:10" ht="12.75">
      <c r="C17" s="44" t="s">
        <v>78</v>
      </c>
      <c r="D17" s="44"/>
      <c r="E17" s="2">
        <v>260</v>
      </c>
      <c r="F17" s="2"/>
      <c r="G17" s="2"/>
      <c r="H17" s="2">
        <v>60</v>
      </c>
      <c r="J17">
        <v>1000</v>
      </c>
    </row>
    <row r="18" spans="4:8" ht="12.75">
      <c r="D18" s="45"/>
      <c r="E18" s="2"/>
      <c r="F18" s="2"/>
      <c r="G18" s="2"/>
      <c r="H18" s="2"/>
    </row>
    <row r="20" spans="2:15" ht="13.5" thickBot="1">
      <c r="B20" s="40" t="s">
        <v>79</v>
      </c>
      <c r="C20" s="46"/>
      <c r="D20" s="47" t="s">
        <v>80</v>
      </c>
      <c r="E20" s="48" t="s">
        <v>81</v>
      </c>
      <c r="F20" s="48" t="s">
        <v>82</v>
      </c>
      <c r="G20" s="48" t="s">
        <v>83</v>
      </c>
      <c r="H20" s="48" t="s">
        <v>84</v>
      </c>
      <c r="I20" s="48" t="s">
        <v>85</v>
      </c>
      <c r="J20" s="46"/>
      <c r="K20" s="46"/>
      <c r="L20" s="46"/>
      <c r="M20" s="46"/>
      <c r="N20" s="46"/>
      <c r="O20" s="46"/>
    </row>
    <row r="21" spans="1:10" ht="15" thickBot="1" thickTop="1">
      <c r="A21" s="49" t="s">
        <v>86</v>
      </c>
      <c r="B21" s="40" t="s">
        <v>87</v>
      </c>
      <c r="C21" s="46"/>
      <c r="D21" s="50">
        <v>537.9310344827586</v>
      </c>
      <c r="E21" s="51">
        <v>1344.8275862068963</v>
      </c>
      <c r="F21" s="51">
        <v>0</v>
      </c>
      <c r="G21" s="51">
        <v>0</v>
      </c>
      <c r="H21" s="51">
        <v>0</v>
      </c>
      <c r="I21" s="52">
        <v>0</v>
      </c>
      <c r="J21" s="46"/>
    </row>
    <row r="22" ht="15" thickBot="1" thickTop="1"/>
    <row r="23" spans="2:7" ht="13.5" thickBot="1">
      <c r="B23" s="40" t="s">
        <v>88</v>
      </c>
      <c r="F23" s="53">
        <f>D21*D40+E21*D41+F21*D42+G21*D43+H21*D44+I21*D45</f>
        <v>211666.89655172412</v>
      </c>
      <c r="G23" s="54"/>
    </row>
    <row r="25" spans="1:2" ht="13.5" thickBot="1">
      <c r="A25" s="49" t="s">
        <v>89</v>
      </c>
      <c r="B25" s="40" t="s">
        <v>90</v>
      </c>
    </row>
    <row r="26" spans="3:8" ht="13.5" thickTop="1">
      <c r="C26" s="2" t="s">
        <v>91</v>
      </c>
      <c r="E26" s="55">
        <f>SUMPRODUCT(D21:I21,D5:I5)</f>
        <v>7799.999999999999</v>
      </c>
      <c r="F26" s="56" t="s">
        <v>92</v>
      </c>
      <c r="G26" s="56"/>
      <c r="H26" s="57">
        <f>L5*60</f>
        <v>7800</v>
      </c>
    </row>
    <row r="27" spans="3:8" ht="12.75">
      <c r="C27" s="2" t="s">
        <v>93</v>
      </c>
      <c r="E27" s="58">
        <f>SUMPRODUCT(D21:I21,D6:I6)</f>
        <v>7799.999999999999</v>
      </c>
      <c r="F27" s="59" t="s">
        <v>92</v>
      </c>
      <c r="G27" s="59"/>
      <c r="H27" s="60">
        <f>L6*60</f>
        <v>7800</v>
      </c>
    </row>
    <row r="28" spans="3:8" ht="15.75" customHeight="1" thickBot="1">
      <c r="C28" s="2" t="s">
        <v>94</v>
      </c>
      <c r="E28" s="61">
        <f>SUMPRODUCT(D21:I21,D7:I7)</f>
        <v>4034.4827586206893</v>
      </c>
      <c r="F28" s="62" t="s">
        <v>92</v>
      </c>
      <c r="G28" s="62"/>
      <c r="H28" s="63">
        <f>L7*60</f>
        <v>6000</v>
      </c>
    </row>
    <row r="29" ht="13.5" thickTop="1"/>
    <row r="30" spans="1:2" ht="13.5" thickBot="1">
      <c r="A30" s="49" t="s">
        <v>95</v>
      </c>
      <c r="B30" s="40" t="s">
        <v>90</v>
      </c>
    </row>
    <row r="31" spans="3:8" ht="13.5" thickTop="1">
      <c r="C31" s="64" t="s">
        <v>73</v>
      </c>
      <c r="D31" s="64"/>
      <c r="E31" s="55">
        <f>D21</f>
        <v>537.9310344827586</v>
      </c>
      <c r="F31" s="56" t="s">
        <v>92</v>
      </c>
      <c r="G31" s="56"/>
      <c r="H31" s="57">
        <f aca="true" t="shared" si="0" ref="H31:H36">J12</f>
        <v>2000</v>
      </c>
    </row>
    <row r="32" spans="3:8" ht="12.75">
      <c r="C32" s="64" t="s">
        <v>74</v>
      </c>
      <c r="D32" s="64"/>
      <c r="E32" s="58">
        <f>E21</f>
        <v>1344.8275862068963</v>
      </c>
      <c r="F32" s="59" t="s">
        <v>92</v>
      </c>
      <c r="G32" s="59"/>
      <c r="H32" s="60">
        <f t="shared" si="0"/>
        <v>1500</v>
      </c>
    </row>
    <row r="33" spans="3:8" ht="12.75">
      <c r="C33" s="64" t="s">
        <v>75</v>
      </c>
      <c r="D33" s="64"/>
      <c r="E33" s="58">
        <f>F21</f>
        <v>0</v>
      </c>
      <c r="F33" s="59" t="s">
        <v>92</v>
      </c>
      <c r="G33" s="59"/>
      <c r="H33" s="60">
        <f t="shared" si="0"/>
        <v>1800</v>
      </c>
    </row>
    <row r="34" spans="3:8" ht="12.75">
      <c r="C34" s="64" t="s">
        <v>76</v>
      </c>
      <c r="D34" s="64"/>
      <c r="E34" s="58">
        <f>G21</f>
        <v>0</v>
      </c>
      <c r="F34" s="59" t="s">
        <v>92</v>
      </c>
      <c r="G34" s="59"/>
      <c r="H34" s="60">
        <f t="shared" si="0"/>
        <v>1200</v>
      </c>
    </row>
    <row r="35" spans="3:12" ht="12.75">
      <c r="C35" s="64" t="s">
        <v>77</v>
      </c>
      <c r="D35" s="64"/>
      <c r="E35" s="58">
        <f>H21</f>
        <v>0</v>
      </c>
      <c r="F35" s="59" t="s">
        <v>92</v>
      </c>
      <c r="G35" s="59"/>
      <c r="H35" s="60">
        <f t="shared" si="0"/>
        <v>1000</v>
      </c>
      <c r="L35">
        <v>1</v>
      </c>
    </row>
    <row r="36" spans="3:8" ht="15.75" customHeight="1" thickBot="1">
      <c r="C36" s="64" t="s">
        <v>78</v>
      </c>
      <c r="D36" s="64"/>
      <c r="E36" s="61">
        <f>I21</f>
        <v>0</v>
      </c>
      <c r="F36" s="62" t="s">
        <v>92</v>
      </c>
      <c r="G36" s="62"/>
      <c r="H36" s="63">
        <f t="shared" si="0"/>
        <v>1000</v>
      </c>
    </row>
    <row r="37" spans="3:8" ht="15.75" customHeight="1" thickTop="1">
      <c r="C37" s="2"/>
      <c r="E37" s="65"/>
      <c r="F37" s="59"/>
      <c r="G37" s="59"/>
      <c r="H37" s="46"/>
    </row>
    <row r="38" spans="3:8" ht="15.75" customHeight="1">
      <c r="C38" s="2"/>
      <c r="D38" t="s">
        <v>88</v>
      </c>
      <c r="E38" s="65"/>
      <c r="F38" s="59"/>
      <c r="G38" s="59"/>
      <c r="H38" s="46"/>
    </row>
    <row r="39" spans="3:8" ht="13.5" customHeight="1" thickBot="1">
      <c r="C39" s="2"/>
      <c r="D39" t="s">
        <v>71</v>
      </c>
      <c r="E39" s="65"/>
      <c r="F39" s="59"/>
      <c r="G39" s="59"/>
      <c r="H39" s="46"/>
    </row>
    <row r="40" spans="1:14" ht="13.5" thickTop="1">
      <c r="A40" s="66" t="s">
        <v>96</v>
      </c>
      <c r="B40" s="64" t="s">
        <v>73</v>
      </c>
      <c r="C40" s="64"/>
      <c r="D40" s="67">
        <f>E12-H12-SUMPRODUCT(D5:D7,K5:K7)/60</f>
        <v>161.23333333333332</v>
      </c>
      <c r="E40" s="68"/>
      <c r="F40" s="68"/>
      <c r="G40" s="68"/>
      <c r="H40" s="68"/>
      <c r="I40" s="68"/>
      <c r="J40" s="68"/>
      <c r="K40" s="68"/>
      <c r="L40" s="68"/>
      <c r="M40" s="68"/>
      <c r="N40" s="69"/>
    </row>
    <row r="41" spans="2:15" ht="12.75">
      <c r="B41" s="64" t="s">
        <v>74</v>
      </c>
      <c r="C41" s="64"/>
      <c r="D41" s="70">
        <f>E13-H13-SUMPRODUCT(E5:E7,K5:K7)/60</f>
        <v>92.9</v>
      </c>
      <c r="E41" s="46"/>
      <c r="F41" s="46"/>
      <c r="G41" s="46"/>
      <c r="H41" s="46"/>
      <c r="I41" s="46"/>
      <c r="J41" s="46"/>
      <c r="K41" s="46"/>
      <c r="L41" s="46"/>
      <c r="M41" s="46"/>
      <c r="N41" s="71"/>
      <c r="O41" s="72"/>
    </row>
    <row r="42" spans="2:15" ht="12.75">
      <c r="B42" s="64" t="s">
        <v>75</v>
      </c>
      <c r="C42" s="64"/>
      <c r="D42" s="70">
        <f>E14-H14-SUMPRODUCT(F5:F7+K5:K7)/60</f>
        <v>138.93333333333334</v>
      </c>
      <c r="E42" s="46"/>
      <c r="F42" s="46"/>
      <c r="G42" s="46"/>
      <c r="H42" s="46"/>
      <c r="I42" s="46"/>
      <c r="J42" s="46"/>
      <c r="K42" s="46"/>
      <c r="L42" s="46"/>
      <c r="M42" s="46"/>
      <c r="N42" s="71"/>
      <c r="O42" s="73"/>
    </row>
    <row r="43" spans="2:15" ht="12.75">
      <c r="B43" s="64" t="s">
        <v>76</v>
      </c>
      <c r="C43" s="64"/>
      <c r="D43" s="70">
        <f>E15-H15-SUMPRODUCT(G5:G7,K5:K7)/60</f>
        <v>82.4</v>
      </c>
      <c r="E43" s="46"/>
      <c r="F43" s="46"/>
      <c r="G43" s="46"/>
      <c r="H43" s="46"/>
      <c r="I43" s="46"/>
      <c r="J43" s="46"/>
      <c r="K43" s="46"/>
      <c r="L43" s="46"/>
      <c r="M43" s="46"/>
      <c r="N43" s="71"/>
      <c r="O43" s="74"/>
    </row>
    <row r="44" spans="2:15" ht="12.75">
      <c r="B44" s="64" t="s">
        <v>77</v>
      </c>
      <c r="C44" s="64"/>
      <c r="D44" s="70">
        <f>E16-H16-SUMPRODUCT(H5:H7,K5:K7)/60</f>
        <v>249.5</v>
      </c>
      <c r="E44" s="46"/>
      <c r="F44" s="46"/>
      <c r="G44" s="46"/>
      <c r="H44" s="46"/>
      <c r="I44" s="46"/>
      <c r="J44" s="46"/>
      <c r="K44" s="46"/>
      <c r="L44" s="46"/>
      <c r="M44" s="46"/>
      <c r="N44" s="71"/>
      <c r="O44" s="74"/>
    </row>
    <row r="45" spans="2:15" ht="12.75">
      <c r="B45" s="64" t="s">
        <v>78</v>
      </c>
      <c r="C45" s="64"/>
      <c r="D45" s="70">
        <f>E17-H17-SUMPRODUCT(I5:I7,K5:K7)/60</f>
        <v>191.46666666666667</v>
      </c>
      <c r="E45" s="46"/>
      <c r="F45" s="46"/>
      <c r="G45" s="46"/>
      <c r="H45" s="46"/>
      <c r="I45" s="46"/>
      <c r="J45" s="46"/>
      <c r="K45" s="46"/>
      <c r="L45" s="46"/>
      <c r="M45" s="46"/>
      <c r="N45" s="71"/>
      <c r="O45" s="74"/>
    </row>
    <row r="46" spans="4:14" ht="12.75">
      <c r="D46" s="70"/>
      <c r="E46" s="46"/>
      <c r="F46" s="46"/>
      <c r="G46" s="46"/>
      <c r="H46" s="46"/>
      <c r="I46" s="46"/>
      <c r="J46" s="46"/>
      <c r="K46" s="46"/>
      <c r="L46" s="46"/>
      <c r="M46" s="46"/>
      <c r="N46" s="71"/>
    </row>
    <row r="47" spans="4:14" ht="12.75">
      <c r="D47" s="70"/>
      <c r="E47" s="46"/>
      <c r="F47" s="46"/>
      <c r="G47" s="46"/>
      <c r="H47" s="46"/>
      <c r="I47" s="46"/>
      <c r="J47" s="46"/>
      <c r="K47" s="46"/>
      <c r="L47" s="46"/>
      <c r="M47" s="46"/>
      <c r="N47" s="71"/>
    </row>
    <row r="48" spans="4:14" ht="12.75">
      <c r="D48" s="70"/>
      <c r="E48" s="46"/>
      <c r="F48" s="46"/>
      <c r="G48" s="46"/>
      <c r="H48" s="46"/>
      <c r="I48" s="46"/>
      <c r="J48" s="46"/>
      <c r="K48" s="46"/>
      <c r="L48" s="46"/>
      <c r="M48" s="46"/>
      <c r="N48" s="71"/>
    </row>
    <row r="49" spans="4:14" ht="12.75">
      <c r="D49" s="70"/>
      <c r="E49" s="46"/>
      <c r="F49" s="46"/>
      <c r="G49" s="46"/>
      <c r="H49" s="46"/>
      <c r="I49" s="46"/>
      <c r="J49" s="46"/>
      <c r="K49" s="46"/>
      <c r="L49" s="46"/>
      <c r="M49" s="46"/>
      <c r="N49" s="71"/>
    </row>
    <row r="50" spans="4:14" ht="12.75">
      <c r="D50" s="70"/>
      <c r="E50" s="46"/>
      <c r="F50" s="46"/>
      <c r="G50" s="46"/>
      <c r="H50" s="46"/>
      <c r="I50" s="46"/>
      <c r="J50" s="46"/>
      <c r="K50" s="46"/>
      <c r="L50" s="46"/>
      <c r="M50" s="46"/>
      <c r="N50" s="71"/>
    </row>
    <row r="51" spans="4:14" ht="12.75">
      <c r="D51" s="70"/>
      <c r="E51" s="46"/>
      <c r="F51" s="46"/>
      <c r="G51" s="46"/>
      <c r="H51" s="46"/>
      <c r="I51" s="46"/>
      <c r="J51" s="46"/>
      <c r="K51" s="46"/>
      <c r="L51" s="46"/>
      <c r="M51" s="46"/>
      <c r="N51" s="71"/>
    </row>
    <row r="52" spans="4:14" ht="12.75">
      <c r="D52" s="70"/>
      <c r="E52" s="46"/>
      <c r="F52" s="46"/>
      <c r="G52" s="46"/>
      <c r="H52" s="46"/>
      <c r="I52" s="46"/>
      <c r="J52" s="46"/>
      <c r="K52" s="46"/>
      <c r="L52" s="46"/>
      <c r="M52" s="46"/>
      <c r="N52" s="71"/>
    </row>
    <row r="53" spans="4:14" ht="13.5" thickBot="1">
      <c r="D53" s="75"/>
      <c r="E53" s="76"/>
      <c r="F53" s="76"/>
      <c r="G53" s="76"/>
      <c r="H53" s="76"/>
      <c r="I53" s="76"/>
      <c r="J53" s="76"/>
      <c r="K53" s="76"/>
      <c r="L53" s="76"/>
      <c r="M53" s="76"/>
      <c r="N53" s="77"/>
    </row>
    <row r="54" ht="13.5" thickTop="1"/>
    <row r="98" spans="22:25" ht="72" customHeight="1">
      <c r="V98" s="78">
        <v>1</v>
      </c>
      <c r="W98" s="79" t="s">
        <v>97</v>
      </c>
      <c r="X98" s="78">
        <v>1</v>
      </c>
      <c r="Y98" s="79" t="s">
        <v>98</v>
      </c>
    </row>
    <row r="99" spans="22:24" ht="72" customHeight="1">
      <c r="V99" s="78">
        <v>2</v>
      </c>
      <c r="W99" s="79" t="s">
        <v>99</v>
      </c>
      <c r="X99" s="78">
        <v>2</v>
      </c>
    </row>
    <row r="100" spans="22:25" ht="72" customHeight="1">
      <c r="V100" s="78">
        <v>3</v>
      </c>
      <c r="W100" s="79" t="s">
        <v>100</v>
      </c>
      <c r="X100" s="78">
        <v>3</v>
      </c>
      <c r="Y100" s="79" t="s">
        <v>101</v>
      </c>
    </row>
    <row r="101" spans="22:25" ht="72" customHeight="1">
      <c r="V101" s="78">
        <v>4</v>
      </c>
      <c r="X101" s="78">
        <v>4</v>
      </c>
      <c r="Y101" s="79"/>
    </row>
    <row r="102" spans="22:25" ht="72" customHeight="1">
      <c r="V102" s="78">
        <v>5</v>
      </c>
      <c r="W102" s="79" t="s">
        <v>102</v>
      </c>
      <c r="X102" s="78">
        <v>5</v>
      </c>
      <c r="Y102" s="79"/>
    </row>
    <row r="103" spans="22:25" ht="72" customHeight="1">
      <c r="V103" s="78">
        <v>6</v>
      </c>
      <c r="W103" s="80" t="s">
        <v>103</v>
      </c>
      <c r="X103" s="78">
        <v>6</v>
      </c>
      <c r="Y103" s="79"/>
    </row>
    <row r="104" spans="22:25" ht="72" customHeight="1">
      <c r="V104" s="78">
        <v>7</v>
      </c>
      <c r="W104" s="79"/>
      <c r="X104" s="78">
        <v>7</v>
      </c>
      <c r="Y104" s="79"/>
    </row>
    <row r="105" spans="22:25" ht="72" customHeight="1">
      <c r="V105" s="78">
        <v>8</v>
      </c>
      <c r="W105" s="79"/>
      <c r="X105" s="78">
        <v>8</v>
      </c>
      <c r="Y105" s="79"/>
    </row>
    <row r="106" spans="22:25" ht="72" customHeight="1">
      <c r="V106" s="78">
        <v>9</v>
      </c>
      <c r="W106" s="79"/>
      <c r="X106" s="78">
        <v>9</v>
      </c>
      <c r="Y106" s="79"/>
    </row>
    <row r="107" spans="22:25" ht="72" customHeight="1">
      <c r="V107" s="78">
        <v>10</v>
      </c>
      <c r="W107" s="79"/>
      <c r="X107" s="78">
        <v>10</v>
      </c>
      <c r="Y107" s="79"/>
    </row>
    <row r="108" spans="22:25" ht="72" customHeight="1">
      <c r="V108" s="78">
        <v>11</v>
      </c>
      <c r="W108" s="79"/>
      <c r="X108" s="78">
        <v>11</v>
      </c>
      <c r="Y108" s="79"/>
    </row>
    <row r="109" spans="22:25" ht="72" customHeight="1">
      <c r="V109" s="78">
        <v>12</v>
      </c>
      <c r="W109" s="79"/>
      <c r="X109" s="78">
        <v>12</v>
      </c>
      <c r="Y109" s="79"/>
    </row>
    <row r="110" spans="22:25" ht="72" customHeight="1">
      <c r="V110" s="78">
        <v>13</v>
      </c>
      <c r="W110" s="79"/>
      <c r="X110" s="78">
        <v>13</v>
      </c>
      <c r="Y110" s="79"/>
    </row>
    <row r="111" spans="22:25" ht="72" customHeight="1">
      <c r="V111" s="78">
        <v>14</v>
      </c>
      <c r="W111" s="79"/>
      <c r="X111" s="78">
        <v>14</v>
      </c>
      <c r="Y111" s="79"/>
    </row>
    <row r="112" spans="22:25" ht="72" customHeight="1">
      <c r="V112" s="78">
        <v>15</v>
      </c>
      <c r="W112" s="79"/>
      <c r="X112" s="78">
        <v>15</v>
      </c>
      <c r="Y112" s="79"/>
    </row>
    <row r="113" spans="22:25" ht="72" customHeight="1">
      <c r="V113" s="78">
        <v>16</v>
      </c>
      <c r="W113" s="79"/>
      <c r="X113" s="78">
        <v>16</v>
      </c>
      <c r="Y113" s="79"/>
    </row>
    <row r="114" spans="22:25" ht="72" customHeight="1">
      <c r="V114" s="78">
        <v>17</v>
      </c>
      <c r="W114" s="79"/>
      <c r="X114" s="78">
        <v>17</v>
      </c>
      <c r="Y114" s="79"/>
    </row>
    <row r="115" spans="22:25" ht="72" customHeight="1">
      <c r="V115" s="78">
        <v>18</v>
      </c>
      <c r="W115" s="79"/>
      <c r="X115" s="78">
        <v>18</v>
      </c>
      <c r="Y115" s="79"/>
    </row>
    <row r="116" spans="22:25" ht="72" customHeight="1">
      <c r="V116" s="78">
        <v>19</v>
      </c>
      <c r="W116" s="79"/>
      <c r="X116" s="78">
        <v>19</v>
      </c>
      <c r="Y116" s="79"/>
    </row>
    <row r="117" spans="22:25" ht="72" customHeight="1">
      <c r="V117" s="78">
        <v>20</v>
      </c>
      <c r="W117" s="79"/>
      <c r="X117" s="78">
        <v>20</v>
      </c>
      <c r="Y117" s="79"/>
    </row>
    <row r="118" spans="22:25" ht="72" customHeight="1">
      <c r="V118" s="78">
        <v>21</v>
      </c>
      <c r="W118" s="79"/>
      <c r="X118" s="78">
        <v>21</v>
      </c>
      <c r="Y118" s="79"/>
    </row>
    <row r="119" spans="22:25" ht="72" customHeight="1">
      <c r="V119" s="78">
        <v>22</v>
      </c>
      <c r="W119" s="79"/>
      <c r="X119" s="78">
        <v>22</v>
      </c>
      <c r="Y119" s="79"/>
    </row>
    <row r="120" spans="22:25" ht="72" customHeight="1">
      <c r="V120" s="78">
        <v>23</v>
      </c>
      <c r="W120" s="79"/>
      <c r="X120" s="78">
        <v>23</v>
      </c>
      <c r="Y120" s="79"/>
    </row>
    <row r="121" spans="22:25" ht="72" customHeight="1">
      <c r="V121" s="78">
        <v>24</v>
      </c>
      <c r="W121" s="79"/>
      <c r="X121" s="78">
        <v>24</v>
      </c>
      <c r="Y121" s="79"/>
    </row>
    <row r="122" spans="22:25" ht="72" customHeight="1">
      <c r="V122" s="78">
        <v>25</v>
      </c>
      <c r="W122" s="79"/>
      <c r="X122" s="78">
        <v>25</v>
      </c>
      <c r="Y122" s="79"/>
    </row>
    <row r="123" spans="22:25" ht="72" customHeight="1">
      <c r="V123" s="78">
        <v>26</v>
      </c>
      <c r="W123" s="79"/>
      <c r="X123" s="78">
        <v>26</v>
      </c>
      <c r="Y123" s="79"/>
    </row>
    <row r="124" spans="22:25" ht="72" customHeight="1">
      <c r="V124" s="78">
        <v>27</v>
      </c>
      <c r="W124" s="79"/>
      <c r="X124" s="78">
        <v>27</v>
      </c>
      <c r="Y124" s="79"/>
    </row>
    <row r="125" spans="22:25" ht="72" customHeight="1">
      <c r="V125" s="78">
        <v>28</v>
      </c>
      <c r="W125" s="79"/>
      <c r="X125" s="78">
        <v>28</v>
      </c>
      <c r="Y125" s="79"/>
    </row>
    <row r="126" spans="22:25" ht="72" customHeight="1">
      <c r="V126" s="78">
        <v>29</v>
      </c>
      <c r="W126" s="79"/>
      <c r="X126" s="78">
        <v>29</v>
      </c>
      <c r="Y126" s="79"/>
    </row>
    <row r="127" spans="22:25" ht="72" customHeight="1">
      <c r="V127" s="78">
        <v>30</v>
      </c>
      <c r="W127" s="79"/>
      <c r="X127" s="78">
        <v>30</v>
      </c>
      <c r="Y127" s="79"/>
    </row>
    <row r="128" spans="22:25" ht="72" customHeight="1">
      <c r="V128" s="78">
        <v>31</v>
      </c>
      <c r="W128" s="79"/>
      <c r="X128" s="78">
        <v>31</v>
      </c>
      <c r="Y128" s="79"/>
    </row>
    <row r="129" spans="22:25" ht="72" customHeight="1">
      <c r="V129" s="78">
        <v>32</v>
      </c>
      <c r="W129" s="79"/>
      <c r="X129" s="78">
        <v>32</v>
      </c>
      <c r="Y129" s="79"/>
    </row>
    <row r="130" spans="22:25" ht="72" customHeight="1">
      <c r="V130" s="78">
        <v>33</v>
      </c>
      <c r="W130" s="79"/>
      <c r="X130" s="78">
        <v>33</v>
      </c>
      <c r="Y130" s="79"/>
    </row>
    <row r="131" spans="22:25" ht="72" customHeight="1">
      <c r="V131" s="78">
        <v>34</v>
      </c>
      <c r="W131" s="79"/>
      <c r="X131" s="78">
        <v>34</v>
      </c>
      <c r="Y131" s="79"/>
    </row>
    <row r="132" spans="22:25" ht="72" customHeight="1">
      <c r="V132" s="78">
        <v>35</v>
      </c>
      <c r="W132" s="79"/>
      <c r="X132" s="78">
        <v>35</v>
      </c>
      <c r="Y132" s="79"/>
    </row>
    <row r="133" spans="22:25" ht="72" customHeight="1">
      <c r="V133" s="78">
        <v>36</v>
      </c>
      <c r="W133" s="79"/>
      <c r="X133" s="78">
        <v>36</v>
      </c>
      <c r="Y133" s="79"/>
    </row>
    <row r="134" spans="22:25" ht="72" customHeight="1">
      <c r="V134" s="78">
        <v>37</v>
      </c>
      <c r="W134" s="79"/>
      <c r="X134" s="78">
        <v>37</v>
      </c>
      <c r="Y134" s="79"/>
    </row>
    <row r="135" spans="22:25" ht="72" customHeight="1">
      <c r="V135" s="78">
        <v>38</v>
      </c>
      <c r="W135" s="79"/>
      <c r="X135" s="78">
        <v>38</v>
      </c>
      <c r="Y135" s="79"/>
    </row>
    <row r="136" spans="22:25" ht="72" customHeight="1">
      <c r="V136" s="78">
        <v>39</v>
      </c>
      <c r="W136" s="79"/>
      <c r="X136" s="78">
        <v>39</v>
      </c>
      <c r="Y136" s="79"/>
    </row>
    <row r="137" spans="22:25" ht="72" customHeight="1">
      <c r="V137" s="78">
        <v>40</v>
      </c>
      <c r="W137" s="79"/>
      <c r="X137" s="78">
        <v>40</v>
      </c>
      <c r="Y137" s="79"/>
    </row>
    <row r="138" spans="22:25" ht="72" customHeight="1">
      <c r="V138" s="78">
        <v>41</v>
      </c>
      <c r="W138" s="79"/>
      <c r="X138" s="78">
        <v>41</v>
      </c>
      <c r="Y138" s="79"/>
    </row>
    <row r="139" spans="22:25" ht="72" customHeight="1">
      <c r="V139" s="78">
        <v>42</v>
      </c>
      <c r="W139" s="79"/>
      <c r="X139" s="78">
        <v>42</v>
      </c>
      <c r="Y139" s="79"/>
    </row>
    <row r="140" spans="22:25" ht="72" customHeight="1">
      <c r="V140" s="78">
        <v>43</v>
      </c>
      <c r="W140" s="79"/>
      <c r="X140" s="78">
        <v>43</v>
      </c>
      <c r="Y140" s="79"/>
    </row>
    <row r="141" spans="22:25" ht="72" customHeight="1">
      <c r="V141" s="78">
        <v>44</v>
      </c>
      <c r="W141" s="79"/>
      <c r="X141" s="78">
        <v>44</v>
      </c>
      <c r="Y141" s="79"/>
    </row>
    <row r="142" spans="22:25" ht="72" customHeight="1">
      <c r="V142" s="78">
        <v>45</v>
      </c>
      <c r="W142" s="79"/>
      <c r="X142" s="78">
        <v>45</v>
      </c>
      <c r="Y142" s="79"/>
    </row>
    <row r="143" spans="22:25" ht="72" customHeight="1">
      <c r="V143" s="78">
        <v>46</v>
      </c>
      <c r="W143" s="79"/>
      <c r="X143" s="78">
        <v>46</v>
      </c>
      <c r="Y143" s="79"/>
    </row>
    <row r="144" spans="22:25" ht="72" customHeight="1">
      <c r="V144" s="78">
        <v>47</v>
      </c>
      <c r="W144" s="79"/>
      <c r="X144" s="78">
        <v>47</v>
      </c>
      <c r="Y144" s="79"/>
    </row>
    <row r="145" spans="22:25" ht="72" customHeight="1">
      <c r="V145" s="78">
        <v>48</v>
      </c>
      <c r="W145" s="79"/>
      <c r="X145" s="78">
        <v>48</v>
      </c>
      <c r="Y145" s="79"/>
    </row>
    <row r="146" spans="22:25" ht="72" customHeight="1">
      <c r="V146" s="78">
        <v>49</v>
      </c>
      <c r="W146" s="79"/>
      <c r="X146" s="78">
        <v>49</v>
      </c>
      <c r="Y146" s="79"/>
    </row>
    <row r="147" spans="22:25" ht="72" customHeight="1">
      <c r="V147" s="78">
        <v>50</v>
      </c>
      <c r="W147" s="79"/>
      <c r="X147" s="78">
        <v>50</v>
      </c>
      <c r="Y147" s="79"/>
    </row>
    <row r="148" spans="22:25" ht="72" customHeight="1">
      <c r="V148" s="78">
        <v>51</v>
      </c>
      <c r="W148" s="79"/>
      <c r="X148" s="78">
        <v>51</v>
      </c>
      <c r="Y148" s="79"/>
    </row>
    <row r="149" ht="72" customHeight="1"/>
    <row r="150" ht="72" customHeight="1"/>
    <row r="151" ht="72" customHeight="1"/>
    <row r="152" ht="72" customHeight="1"/>
    <row r="153" ht="72" customHeight="1"/>
    <row r="154" ht="72" customHeight="1"/>
    <row r="155" ht="72" customHeight="1"/>
    <row r="156" ht="72" customHeight="1"/>
    <row r="157" ht="72" customHeight="1"/>
    <row r="158" ht="72" customHeight="1"/>
    <row r="159" ht="72" customHeight="1"/>
    <row r="160" ht="72" customHeight="1"/>
    <row r="161" ht="72" customHeight="1"/>
    <row r="162" ht="72" customHeight="1"/>
    <row r="163" ht="72" customHeight="1"/>
    <row r="164" ht="72" customHeight="1"/>
    <row r="165" ht="57.75" customHeight="1"/>
    <row r="166" ht="57.75" customHeight="1"/>
    <row r="167" ht="57.75" customHeight="1"/>
    <row r="168" ht="57.75" customHeight="1"/>
    <row r="169" ht="57.75" customHeight="1"/>
    <row r="170" ht="57.75" customHeight="1"/>
    <row r="171" ht="57.75" customHeight="1"/>
    <row r="172" ht="57.75" customHeight="1"/>
    <row r="173" ht="57.75" customHeight="1"/>
    <row r="174" ht="57.75" customHeight="1"/>
    <row r="175" ht="57.75" customHeight="1"/>
    <row r="176" ht="57.75" customHeight="1"/>
    <row r="177" ht="57.75" customHeight="1"/>
    <row r="178" ht="57.75" customHeight="1"/>
    <row r="179" ht="57.75" customHeight="1"/>
    <row r="180" ht="57.75" customHeight="1"/>
    <row r="181" ht="57.75" customHeight="1"/>
    <row r="182" ht="57.75" customHeight="1"/>
    <row r="183" ht="57.75" customHeight="1"/>
    <row r="184" ht="57.75" customHeight="1"/>
    <row r="185" ht="57.75" customHeight="1"/>
    <row r="186" ht="57.75" customHeight="1"/>
    <row r="187" ht="57.75" customHeight="1"/>
    <row r="188" ht="57.75" customHeight="1"/>
  </sheetData>
  <sheetProtection/>
  <mergeCells count="20">
    <mergeCell ref="B44:C44"/>
    <mergeCell ref="B45:C45"/>
    <mergeCell ref="C35:D35"/>
    <mergeCell ref="C36:D36"/>
    <mergeCell ref="B40:C40"/>
    <mergeCell ref="B41:C41"/>
    <mergeCell ref="B42:C42"/>
    <mergeCell ref="B43:C43"/>
    <mergeCell ref="C16:D16"/>
    <mergeCell ref="C17:D17"/>
    <mergeCell ref="C31:D31"/>
    <mergeCell ref="C32:D32"/>
    <mergeCell ref="C33:D33"/>
    <mergeCell ref="C34:D34"/>
    <mergeCell ref="D2:I2"/>
    <mergeCell ref="C11:D11"/>
    <mergeCell ref="C12:D12"/>
    <mergeCell ref="C13:D13"/>
    <mergeCell ref="C14:D14"/>
    <mergeCell ref="C15:D15"/>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Orlin</dc:creator>
  <cp:keywords/>
  <dc:description/>
  <cp:lastModifiedBy>Ebrahim Nasrabadi</cp:lastModifiedBy>
  <dcterms:created xsi:type="dcterms:W3CDTF">2009-12-26T17:37:59Z</dcterms:created>
  <dcterms:modified xsi:type="dcterms:W3CDTF">2013-02-14T03:36:45Z</dcterms:modified>
  <cp:category/>
  <cp:version/>
  <cp:contentType/>
  <cp:contentStatus/>
</cp:coreProperties>
</file>