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a">'Sheet1'!$B$13</definedName>
    <definedName name="b">'Sheet1'!$B$14</definedName>
    <definedName name="Fbmax">'Sheet1'!$B$10</definedName>
    <definedName name="Fp">'Sheet1'!$B$12</definedName>
    <definedName name="Fx">'Sheet1'!$B$33</definedName>
    <definedName name="Fy">'Sheet1'!$B$34</definedName>
    <definedName name="Fz">'Sheet1'!$B$35</definedName>
    <definedName name="Mx">'Sheet1'!$B$36</definedName>
    <definedName name="My">'Sheet1'!$B$37</definedName>
    <definedName name="Mz">'Sheet1'!$B$38</definedName>
    <definedName name="Nbr">'Sheet1'!#REF!</definedName>
    <definedName name="Preload">'Sheet1'!$B$11</definedName>
  </definedNames>
  <calcPr fullCalcOnLoad="1"/>
</workbook>
</file>

<file path=xl/sharedStrings.xml><?xml version="1.0" encoding="utf-8"?>
<sst xmlns="http://schemas.openxmlformats.org/spreadsheetml/2006/main" count="74" uniqueCount="59">
  <si>
    <t>X distance between bearings, a</t>
  </si>
  <si>
    <t>Y distance between bearings, b</t>
  </si>
  <si>
    <t>Bearing load capacity, Fbmax</t>
  </si>
  <si>
    <t>Bearing stiffness, Kb</t>
  </si>
  <si>
    <t>X direction Load, Fx</t>
  </si>
  <si>
    <t>X position of Fx</t>
  </si>
  <si>
    <t>Y position of Fx</t>
  </si>
  <si>
    <t>Z position of Fx</t>
  </si>
  <si>
    <t>X direction Loads</t>
  </si>
  <si>
    <t>Fx1</t>
  </si>
  <si>
    <t>Fx2</t>
  </si>
  <si>
    <t>Fx3</t>
  </si>
  <si>
    <t>Fy1</t>
  </si>
  <si>
    <t>Fy2</t>
  </si>
  <si>
    <t>Fy3</t>
  </si>
  <si>
    <t>Y position of Fy</t>
  </si>
  <si>
    <t>Z position of Fy</t>
  </si>
  <si>
    <t>X position of Fy</t>
  </si>
  <si>
    <t>Y direction Load, Fy</t>
  </si>
  <si>
    <t>Y direction Loads</t>
  </si>
  <si>
    <t>Z direction Loads</t>
  </si>
  <si>
    <t>Fz1</t>
  </si>
  <si>
    <t>Fz2</t>
  </si>
  <si>
    <t>Fz3</t>
  </si>
  <si>
    <t>Y position of Fz</t>
  </si>
  <si>
    <t>Z position of Fz</t>
  </si>
  <si>
    <t>X position of Fz</t>
  </si>
  <si>
    <t>Z direction Load, Fz</t>
  </si>
  <si>
    <t>Resultants</t>
  </si>
  <si>
    <t>Fx =</t>
  </si>
  <si>
    <t>Mx =</t>
  </si>
  <si>
    <t>My =</t>
  </si>
  <si>
    <t>Mz =</t>
  </si>
  <si>
    <t>Fz =</t>
  </si>
  <si>
    <t>Fy =</t>
  </si>
  <si>
    <t>Resultants of applied forces</t>
  </si>
  <si>
    <t>Bearing truck forces</t>
  </si>
  <si>
    <t>Preload (%)</t>
  </si>
  <si>
    <t>All dimensions are in N, m OR lb, in.  Be consistant!</t>
  </si>
  <si>
    <t>Enter applied forces and moments</t>
  </si>
  <si>
    <t>Mx1</t>
  </si>
  <si>
    <t>Mx2</t>
  </si>
  <si>
    <t>My1</t>
  </si>
  <si>
    <t>My2</t>
  </si>
  <si>
    <t>Mz2</t>
  </si>
  <si>
    <t>Mz1</t>
  </si>
  <si>
    <t>From forces</t>
  </si>
  <si>
    <t>Upper row</t>
  </si>
  <si>
    <t>balls</t>
  </si>
  <si>
    <t>Lower row</t>
  </si>
  <si>
    <t>Preload force, Fp</t>
  </si>
  <si>
    <t>Fy_1 =</t>
  </si>
  <si>
    <t>Fy_2 =</t>
  </si>
  <si>
    <t>Fy_3 =</t>
  </si>
  <si>
    <t>Fy_4 =</t>
  </si>
  <si>
    <t>Fz_1 =</t>
  </si>
  <si>
    <t>Fz_2 =</t>
  </si>
  <si>
    <t>Fz_3 =</t>
  </si>
  <si>
    <t>Fz_4 =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</si>
</sst>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9" fontId="1" fillId="0" borderId="0" xfId="19" applyFont="1" applyAlignment="1">
      <alignment/>
    </xf>
    <xf numFmtId="1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3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</xdr:row>
      <xdr:rowOff>19050</xdr:rowOff>
    </xdr:from>
    <xdr:to>
      <xdr:col>7</xdr:col>
      <xdr:colOff>114300</xdr:colOff>
      <xdr:row>8</xdr:row>
      <xdr:rowOff>85725</xdr:rowOff>
    </xdr:to>
    <xdr:grpSp>
      <xdr:nvGrpSpPr>
        <xdr:cNvPr id="1" name="Group 19"/>
        <xdr:cNvGrpSpPr>
          <a:grpSpLocks/>
        </xdr:cNvGrpSpPr>
      </xdr:nvGrpSpPr>
      <xdr:grpSpPr>
        <a:xfrm>
          <a:off x="3743325" y="180975"/>
          <a:ext cx="2352675" cy="1200150"/>
          <a:chOff x="339" y="19"/>
          <a:chExt cx="247" cy="126"/>
        </a:xfrm>
        <a:solidFill>
          <a:srgbClr val="FFFFFF"/>
        </a:solidFill>
      </xdr:grpSpPr>
      <xdr:grpSp>
        <xdr:nvGrpSpPr>
          <xdr:cNvPr id="2" name="Group 14"/>
          <xdr:cNvGrpSpPr>
            <a:grpSpLocks/>
          </xdr:cNvGrpSpPr>
        </xdr:nvGrpSpPr>
        <xdr:grpSpPr>
          <a:xfrm>
            <a:off x="339" y="19"/>
            <a:ext cx="247" cy="126"/>
            <a:chOff x="56" y="14"/>
            <a:chExt cx="247" cy="126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56" y="102"/>
              <a:ext cx="61" cy="3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ctangle 3"/>
            <xdr:cNvSpPr>
              <a:spLocks/>
            </xdr:cNvSpPr>
          </xdr:nvSpPr>
          <xdr:spPr>
            <a:xfrm>
              <a:off x="185" y="102"/>
              <a:ext cx="61" cy="3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4"/>
            <xdr:cNvSpPr>
              <a:spLocks/>
            </xdr:cNvSpPr>
          </xdr:nvSpPr>
          <xdr:spPr>
            <a:xfrm>
              <a:off x="56" y="18"/>
              <a:ext cx="61" cy="3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5"/>
            <xdr:cNvSpPr>
              <a:spLocks/>
            </xdr:cNvSpPr>
          </xdr:nvSpPr>
          <xdr:spPr>
            <a:xfrm>
              <a:off x="185" y="18"/>
              <a:ext cx="61" cy="3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6"/>
            <xdr:cNvSpPr>
              <a:spLocks/>
            </xdr:cNvSpPr>
          </xdr:nvSpPr>
          <xdr:spPr>
            <a:xfrm flipV="1">
              <a:off x="89" y="39"/>
              <a:ext cx="0" cy="8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7"/>
            <xdr:cNvSpPr>
              <a:spLocks/>
            </xdr:cNvSpPr>
          </xdr:nvSpPr>
          <xdr:spPr>
            <a:xfrm>
              <a:off x="89" y="120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0"/>
            <xdr:cNvSpPr>
              <a:spLocks/>
            </xdr:cNvSpPr>
          </xdr:nvSpPr>
          <xdr:spPr>
            <a:xfrm>
              <a:off x="156" y="76"/>
              <a:ext cx="14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1"/>
            <xdr:cNvSpPr>
              <a:spLocks/>
            </xdr:cNvSpPr>
          </xdr:nvSpPr>
          <xdr:spPr>
            <a:xfrm flipV="1">
              <a:off x="157" y="14"/>
              <a:ext cx="0" cy="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TextBox 15"/>
          <xdr:cNvSpPr txBox="1">
            <a:spLocks noChangeArrowheads="1"/>
          </xdr:cNvSpPr>
        </xdr:nvSpPr>
        <xdr:spPr>
          <a:xfrm>
            <a:off x="478" y="3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350" y="2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7" name="TextBox 17"/>
          <xdr:cNvSpPr txBox="1">
            <a:spLocks noChangeArrowheads="1"/>
          </xdr:cNvSpPr>
        </xdr:nvSpPr>
        <xdr:spPr>
          <a:xfrm>
            <a:off x="346" y="119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508" y="123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</xdr:grpSp>
    <xdr:clientData/>
  </xdr:twoCellAnchor>
  <xdr:twoCellAnchor>
    <xdr:from>
      <xdr:col>8</xdr:col>
      <xdr:colOff>219075</xdr:colOff>
      <xdr:row>33</xdr:row>
      <xdr:rowOff>114300</xdr:rowOff>
    </xdr:from>
    <xdr:to>
      <xdr:col>12</xdr:col>
      <xdr:colOff>133350</xdr:colOff>
      <xdr:row>42</xdr:row>
      <xdr:rowOff>19050</xdr:rowOff>
    </xdr:to>
    <xdr:grpSp>
      <xdr:nvGrpSpPr>
        <xdr:cNvPr id="19" name="Group 20"/>
        <xdr:cNvGrpSpPr>
          <a:grpSpLocks/>
        </xdr:cNvGrpSpPr>
      </xdr:nvGrpSpPr>
      <xdr:grpSpPr>
        <a:xfrm>
          <a:off x="6810375" y="5457825"/>
          <a:ext cx="2352675" cy="1362075"/>
          <a:chOff x="339" y="19"/>
          <a:chExt cx="247" cy="126"/>
        </a:xfrm>
        <a:solidFill>
          <a:srgbClr val="FFFFFF"/>
        </a:solidFill>
      </xdr:grpSpPr>
      <xdr:grpSp>
        <xdr:nvGrpSpPr>
          <xdr:cNvPr id="20" name="Group 21"/>
          <xdr:cNvGrpSpPr>
            <a:grpSpLocks/>
          </xdr:cNvGrpSpPr>
        </xdr:nvGrpSpPr>
        <xdr:grpSpPr>
          <a:xfrm>
            <a:off x="339" y="19"/>
            <a:ext cx="247" cy="126"/>
            <a:chOff x="56" y="14"/>
            <a:chExt cx="247" cy="126"/>
          </a:xfrm>
          <a:solidFill>
            <a:srgbClr val="FFFFFF"/>
          </a:solidFill>
        </xdr:grpSpPr>
        <xdr:sp>
          <xdr:nvSpPr>
            <xdr:cNvPr id="21" name="Rectangle 22"/>
            <xdr:cNvSpPr>
              <a:spLocks/>
            </xdr:cNvSpPr>
          </xdr:nvSpPr>
          <xdr:spPr>
            <a:xfrm>
              <a:off x="56" y="102"/>
              <a:ext cx="61" cy="3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Rectangle 23"/>
            <xdr:cNvSpPr>
              <a:spLocks/>
            </xdr:cNvSpPr>
          </xdr:nvSpPr>
          <xdr:spPr>
            <a:xfrm>
              <a:off x="185" y="102"/>
              <a:ext cx="61" cy="3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4"/>
            <xdr:cNvSpPr>
              <a:spLocks/>
            </xdr:cNvSpPr>
          </xdr:nvSpPr>
          <xdr:spPr>
            <a:xfrm>
              <a:off x="56" y="18"/>
              <a:ext cx="61" cy="3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Rectangle 25"/>
            <xdr:cNvSpPr>
              <a:spLocks/>
            </xdr:cNvSpPr>
          </xdr:nvSpPr>
          <xdr:spPr>
            <a:xfrm>
              <a:off x="185" y="18"/>
              <a:ext cx="61" cy="3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6"/>
            <xdr:cNvSpPr>
              <a:spLocks/>
            </xdr:cNvSpPr>
          </xdr:nvSpPr>
          <xdr:spPr>
            <a:xfrm flipV="1">
              <a:off x="89" y="39"/>
              <a:ext cx="0" cy="8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7"/>
            <xdr:cNvSpPr>
              <a:spLocks/>
            </xdr:cNvSpPr>
          </xdr:nvSpPr>
          <xdr:spPr>
            <a:xfrm>
              <a:off x="89" y="120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0"/>
            <xdr:cNvSpPr>
              <a:spLocks/>
            </xdr:cNvSpPr>
          </xdr:nvSpPr>
          <xdr:spPr>
            <a:xfrm>
              <a:off x="156" y="76"/>
              <a:ext cx="14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1"/>
            <xdr:cNvSpPr>
              <a:spLocks/>
            </xdr:cNvSpPr>
          </xdr:nvSpPr>
          <xdr:spPr>
            <a:xfrm flipV="1">
              <a:off x="157" y="14"/>
              <a:ext cx="0" cy="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" name="TextBox 34"/>
          <xdr:cNvSpPr txBox="1">
            <a:spLocks noChangeArrowheads="1"/>
          </xdr:cNvSpPr>
        </xdr:nvSpPr>
        <xdr:spPr>
          <a:xfrm>
            <a:off x="478" y="34"/>
            <a:ext cx="1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34" name="TextBox 35"/>
          <xdr:cNvSpPr txBox="1">
            <a:spLocks noChangeArrowheads="1"/>
          </xdr:cNvSpPr>
        </xdr:nvSpPr>
        <xdr:spPr>
          <a:xfrm>
            <a:off x="350" y="28"/>
            <a:ext cx="1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35" name="TextBox 36"/>
          <xdr:cNvSpPr txBox="1">
            <a:spLocks noChangeArrowheads="1"/>
          </xdr:cNvSpPr>
        </xdr:nvSpPr>
        <xdr:spPr>
          <a:xfrm>
            <a:off x="346" y="119"/>
            <a:ext cx="1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36" name="TextBox 37"/>
          <xdr:cNvSpPr txBox="1">
            <a:spLocks noChangeArrowheads="1"/>
          </xdr:cNvSpPr>
        </xdr:nvSpPr>
        <xdr:spPr>
          <a:xfrm>
            <a:off x="508" y="123"/>
            <a:ext cx="1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8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32.7109375" style="0" customWidth="1"/>
    <col min="2" max="2" width="10.8515625" style="0" customWidth="1"/>
    <col min="3" max="3" width="9.57421875" style="0" customWidth="1"/>
  </cols>
  <sheetData>
    <row r="8" ht="12.75">
      <c r="A8" s="2" t="s">
        <v>38</v>
      </c>
    </row>
    <row r="9" spans="1:2" ht="12.75">
      <c r="A9" s="2" t="s">
        <v>3</v>
      </c>
      <c r="B9" s="6">
        <v>75000000</v>
      </c>
    </row>
    <row r="10" spans="1:2" ht="12.75">
      <c r="A10" s="2" t="s">
        <v>2</v>
      </c>
      <c r="B10" s="2">
        <v>2820</v>
      </c>
    </row>
    <row r="11" spans="1:2" ht="12.75">
      <c r="A11" s="2" t="s">
        <v>37</v>
      </c>
      <c r="B11" s="5">
        <v>0.03</v>
      </c>
    </row>
    <row r="12" spans="1:2" ht="12.75">
      <c r="A12" s="2" t="s">
        <v>50</v>
      </c>
      <c r="B12" s="7">
        <f>Fbmax*Preload</f>
        <v>84.6</v>
      </c>
    </row>
    <row r="13" spans="1:2" ht="12.75">
      <c r="A13" s="2" t="s">
        <v>0</v>
      </c>
      <c r="B13" s="9">
        <f>4.375*25.4</f>
        <v>111.125</v>
      </c>
    </row>
    <row r="14" spans="1:2" ht="12.75">
      <c r="A14" s="2" t="s">
        <v>1</v>
      </c>
      <c r="B14" s="9">
        <f>4.85*25.4-10</f>
        <v>113.18999999999998</v>
      </c>
    </row>
    <row r="15" spans="1:2" ht="12.75">
      <c r="A15" s="2" t="s">
        <v>39</v>
      </c>
      <c r="B15" s="2"/>
    </row>
    <row r="16" spans="1:7" ht="12.75">
      <c r="A16" s="2" t="s">
        <v>8</v>
      </c>
      <c r="B16" s="2" t="s">
        <v>9</v>
      </c>
      <c r="C16" s="2" t="s">
        <v>10</v>
      </c>
      <c r="D16" s="2" t="s">
        <v>11</v>
      </c>
      <c r="E16" s="2" t="s">
        <v>40</v>
      </c>
      <c r="F16" s="2" t="s">
        <v>41</v>
      </c>
      <c r="G16" t="s">
        <v>28</v>
      </c>
    </row>
    <row r="17" spans="1:8" ht="12.75">
      <c r="A17" s="1" t="s">
        <v>4</v>
      </c>
      <c r="B17" s="2">
        <v>200</v>
      </c>
      <c r="C17" s="2">
        <v>-1100</v>
      </c>
      <c r="D17" s="2">
        <v>-1100</v>
      </c>
      <c r="E17" s="2">
        <v>0</v>
      </c>
      <c r="F17" s="2">
        <v>0</v>
      </c>
      <c r="G17" s="1" t="s">
        <v>29</v>
      </c>
      <c r="H17" s="7">
        <f>B17+C17+D17</f>
        <v>-2000</v>
      </c>
    </row>
    <row r="18" spans="1:8" ht="12.75">
      <c r="A18" s="1" t="s">
        <v>5</v>
      </c>
      <c r="B18" s="2">
        <v>0</v>
      </c>
      <c r="C18" s="2">
        <v>0</v>
      </c>
      <c r="D18" s="2">
        <v>0</v>
      </c>
      <c r="E18" s="4"/>
      <c r="F18" s="4"/>
      <c r="G18" s="1" t="s">
        <v>30</v>
      </c>
      <c r="H18" s="7">
        <f>E17+F17</f>
        <v>0</v>
      </c>
    </row>
    <row r="19" spans="1:8" ht="12.75">
      <c r="A19" s="1" t="s">
        <v>6</v>
      </c>
      <c r="B19" s="2">
        <v>0</v>
      </c>
      <c r="C19" s="2">
        <v>0</v>
      </c>
      <c r="D19" s="2">
        <f>14*25.4</f>
        <v>355.59999999999997</v>
      </c>
      <c r="E19" s="3"/>
      <c r="F19" s="3"/>
      <c r="G19" s="1" t="s">
        <v>31</v>
      </c>
      <c r="H19" s="7">
        <f>B17*B20+C17*C20+D17*D20</f>
        <v>170000</v>
      </c>
    </row>
    <row r="20" spans="1:8" ht="12.75">
      <c r="A20" s="1" t="s">
        <v>7</v>
      </c>
      <c r="B20" s="2">
        <v>25</v>
      </c>
      <c r="C20" s="2">
        <v>-50</v>
      </c>
      <c r="D20" s="2">
        <v>-100</v>
      </c>
      <c r="E20" s="3"/>
      <c r="F20" s="3"/>
      <c r="G20" s="1" t="s">
        <v>32</v>
      </c>
      <c r="H20" s="7">
        <f>-B17*B19-C17*C19-D17*D19</f>
        <v>391159.99999999994</v>
      </c>
    </row>
    <row r="21" spans="1:8" ht="12.75">
      <c r="A21" s="2" t="s">
        <v>19</v>
      </c>
      <c r="B21" s="2" t="s">
        <v>12</v>
      </c>
      <c r="C21" s="2" t="s">
        <v>13</v>
      </c>
      <c r="D21" s="2" t="s">
        <v>14</v>
      </c>
      <c r="E21" s="2" t="s">
        <v>42</v>
      </c>
      <c r="F21" s="2" t="s">
        <v>43</v>
      </c>
      <c r="G21" t="s">
        <v>28</v>
      </c>
      <c r="H21" s="7"/>
    </row>
    <row r="22" spans="1:8" ht="12.75">
      <c r="A22" s="1" t="s">
        <v>18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1" t="s">
        <v>34</v>
      </c>
      <c r="H22" s="7">
        <f>B22+C22+D22</f>
        <v>0</v>
      </c>
    </row>
    <row r="23" spans="1:8" ht="12.75">
      <c r="A23" s="1" t="s">
        <v>17</v>
      </c>
      <c r="B23" s="2">
        <v>4</v>
      </c>
      <c r="C23" s="2">
        <v>5</v>
      </c>
      <c r="D23" s="2">
        <v>0</v>
      </c>
      <c r="E23" s="4"/>
      <c r="F23" s="4"/>
      <c r="G23" s="1" t="s">
        <v>30</v>
      </c>
      <c r="H23" s="7">
        <f>-B22*B25-C22*C25-D22*D25</f>
        <v>0</v>
      </c>
    </row>
    <row r="24" spans="1:8" ht="12.75">
      <c r="A24" s="1" t="s">
        <v>15</v>
      </c>
      <c r="B24" s="2">
        <v>7</v>
      </c>
      <c r="C24" s="2">
        <v>8</v>
      </c>
      <c r="D24" s="2">
        <v>0</v>
      </c>
      <c r="E24" s="3"/>
      <c r="F24" s="3"/>
      <c r="G24" s="1" t="s">
        <v>31</v>
      </c>
      <c r="H24" s="7">
        <f>E22+F22</f>
        <v>0</v>
      </c>
    </row>
    <row r="25" spans="1:8" ht="12.75">
      <c r="A25" s="1" t="s">
        <v>16</v>
      </c>
      <c r="B25" s="2">
        <v>10</v>
      </c>
      <c r="C25" s="2">
        <v>11</v>
      </c>
      <c r="D25" s="2">
        <v>0</v>
      </c>
      <c r="E25" s="3"/>
      <c r="F25" s="3"/>
      <c r="G25" s="1" t="s">
        <v>32</v>
      </c>
      <c r="H25" s="7">
        <f>B22*B23+C22*C23+D22*D23</f>
        <v>0</v>
      </c>
    </row>
    <row r="26" spans="1:8" ht="12.75">
      <c r="A26" s="2" t="s">
        <v>20</v>
      </c>
      <c r="B26" s="2" t="s">
        <v>21</v>
      </c>
      <c r="C26" s="2" t="s">
        <v>22</v>
      </c>
      <c r="D26" s="2" t="s">
        <v>23</v>
      </c>
      <c r="E26" s="2" t="s">
        <v>45</v>
      </c>
      <c r="F26" s="2" t="s">
        <v>44</v>
      </c>
      <c r="G26" t="s">
        <v>28</v>
      </c>
      <c r="H26" s="7"/>
    </row>
    <row r="27" spans="1:8" ht="12.75">
      <c r="A27" s="1" t="s">
        <v>27</v>
      </c>
      <c r="B27" s="2">
        <v>-100</v>
      </c>
      <c r="C27" s="2">
        <v>-50</v>
      </c>
      <c r="D27" s="2">
        <v>0</v>
      </c>
      <c r="E27" s="2">
        <v>0</v>
      </c>
      <c r="F27" s="2">
        <v>0</v>
      </c>
      <c r="G27" s="1" t="s">
        <v>33</v>
      </c>
      <c r="H27" s="7">
        <f>B27+C27+D27</f>
        <v>-150</v>
      </c>
    </row>
    <row r="28" spans="1:8" ht="12.75">
      <c r="A28" s="1" t="s">
        <v>26</v>
      </c>
      <c r="B28" s="2">
        <v>0</v>
      </c>
      <c r="C28" s="2">
        <v>0</v>
      </c>
      <c r="D28" s="2">
        <v>0</v>
      </c>
      <c r="E28" s="4"/>
      <c r="F28" s="4"/>
      <c r="G28" s="1" t="s">
        <v>30</v>
      </c>
      <c r="H28" s="7">
        <f>B27*B29+C27*C29+D27*D29</f>
        <v>-17780</v>
      </c>
    </row>
    <row r="29" spans="1:8" ht="12.75">
      <c r="A29" s="1" t="s">
        <v>24</v>
      </c>
      <c r="B29" s="2">
        <v>0</v>
      </c>
      <c r="C29" s="2">
        <f>D19</f>
        <v>355.59999999999997</v>
      </c>
      <c r="D29" s="2">
        <v>0</v>
      </c>
      <c r="E29" s="3"/>
      <c r="F29" s="3"/>
      <c r="G29" s="1" t="s">
        <v>31</v>
      </c>
      <c r="H29" s="7">
        <f>-B27*B28-C27*C28-D27*D28</f>
        <v>0</v>
      </c>
    </row>
    <row r="30" spans="1:8" ht="12.75">
      <c r="A30" s="1" t="s">
        <v>25</v>
      </c>
      <c r="B30" s="2">
        <v>-50</v>
      </c>
      <c r="C30" s="2">
        <v>-100</v>
      </c>
      <c r="D30" s="2">
        <v>0</v>
      </c>
      <c r="E30" s="3"/>
      <c r="F30" s="3"/>
      <c r="G30" s="1" t="s">
        <v>32</v>
      </c>
      <c r="H30" s="7">
        <f>E27+F27</f>
        <v>0</v>
      </c>
    </row>
    <row r="32" ht="12.75">
      <c r="A32" s="2" t="s">
        <v>35</v>
      </c>
    </row>
    <row r="33" spans="1:2" ht="12.75">
      <c r="A33" s="1" t="s">
        <v>29</v>
      </c>
      <c r="B33" s="7">
        <f>H17</f>
        <v>-2000</v>
      </c>
    </row>
    <row r="34" spans="1:2" ht="12.75">
      <c r="A34" s="1" t="s">
        <v>34</v>
      </c>
      <c r="B34" s="7">
        <f>H22</f>
        <v>0</v>
      </c>
    </row>
    <row r="35" spans="1:2" ht="12.75">
      <c r="A35" s="1" t="s">
        <v>33</v>
      </c>
      <c r="B35" s="7">
        <f>H27</f>
        <v>-150</v>
      </c>
    </row>
    <row r="36" spans="1:2" ht="12.75">
      <c r="A36" s="1" t="s">
        <v>30</v>
      </c>
      <c r="B36" s="7">
        <f>H18+H23+H28</f>
        <v>-17780</v>
      </c>
    </row>
    <row r="37" spans="1:2" ht="12.75">
      <c r="A37" s="1" t="s">
        <v>31</v>
      </c>
      <c r="B37" s="7">
        <f>H19+H24+H30</f>
        <v>170000</v>
      </c>
    </row>
    <row r="38" spans="1:2" ht="12.75">
      <c r="A38" s="1" t="s">
        <v>32</v>
      </c>
      <c r="B38" s="7">
        <f>H20+H25+H30</f>
        <v>391159.99999999994</v>
      </c>
    </row>
    <row r="39" spans="1:4" ht="12.75">
      <c r="A39" s="1"/>
      <c r="B39" s="7"/>
      <c r="C39" t="s">
        <v>47</v>
      </c>
      <c r="D39" t="s">
        <v>49</v>
      </c>
    </row>
    <row r="40" spans="1:4" ht="12.75">
      <c r="A40" s="2" t="s">
        <v>36</v>
      </c>
      <c r="B40" s="8" t="s">
        <v>46</v>
      </c>
      <c r="C40" t="s">
        <v>48</v>
      </c>
      <c r="D40" t="s">
        <v>48</v>
      </c>
    </row>
    <row r="41" spans="1:2" ht="12.75">
      <c r="A41" s="1" t="s">
        <v>51</v>
      </c>
      <c r="B41" s="10">
        <f>Fy/4+Mz/(4*a/2)</f>
        <v>1759.9999999999998</v>
      </c>
    </row>
    <row r="42" spans="1:2" ht="12.75">
      <c r="A42" s="1" t="s">
        <v>52</v>
      </c>
      <c r="B42" s="10">
        <f>Fy/4+Mz/(4*a/2)</f>
        <v>1759.9999999999998</v>
      </c>
    </row>
    <row r="43" spans="1:2" ht="12.75">
      <c r="A43" s="1" t="s">
        <v>53</v>
      </c>
      <c r="B43" s="10">
        <f>Fy/4-Mz/(4*a/2)</f>
        <v>-1759.9999999999998</v>
      </c>
    </row>
    <row r="44" spans="1:2" ht="12.75">
      <c r="A44" s="1" t="s">
        <v>54</v>
      </c>
      <c r="B44" s="10">
        <f>Fy/4-Mz/(4*a/2)</f>
        <v>-1759.9999999999998</v>
      </c>
    </row>
    <row r="45" spans="1:2" ht="12.75">
      <c r="A45" s="1" t="s">
        <v>55</v>
      </c>
      <c r="B45" s="10">
        <f>Fz/4+Mx/b-My/a</f>
        <v>-1724.3897881271334</v>
      </c>
    </row>
    <row r="46" spans="1:2" ht="12.75">
      <c r="A46" s="1" t="s">
        <v>56</v>
      </c>
      <c r="B46" s="10">
        <f>Fz/4+Mx/b+My/a</f>
        <v>1335.2277596793908</v>
      </c>
    </row>
    <row r="47" spans="1:2" ht="12.75">
      <c r="A47" s="1" t="s">
        <v>57</v>
      </c>
      <c r="B47" s="10">
        <f>Fz/4-Mx/b+My/a</f>
        <v>1649.3897881271334</v>
      </c>
    </row>
    <row r="48" spans="1:2" ht="12.75">
      <c r="A48" s="1" t="s">
        <v>58</v>
      </c>
      <c r="B48" s="11">
        <f>Fz/4-Mx/b-My/a</f>
        <v>-1410.2277596793908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Kinetrix,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marsattacks</dc:creator>
  <cp:keywords/>
  <dc:description/>
  <cp:lastModifiedBy>Sapient</cp:lastModifiedBy>
  <dcterms:created xsi:type="dcterms:W3CDTF">1997-06-02T01:17:58Z</dcterms:created>
  <dcterms:modified xsi:type="dcterms:W3CDTF">2003-06-09T10:21:07Z</dcterms:modified>
  <cp:category/>
  <cp:version/>
  <cp:contentType/>
  <cp:contentStatus/>
</cp:coreProperties>
</file>