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4010" activeTab="0"/>
  </bookViews>
  <sheets>
    <sheet name="Sheet1" sheetId="1" r:id="rId1"/>
    <sheet name="Sheet2" sheetId="2" r:id="rId2"/>
    <sheet name="Sheet3" sheetId="3" r:id="rId3"/>
  </sheets>
  <definedNames>
    <definedName name="dscreen">'Sheet1'!$B$35</definedName>
    <definedName name="dslit">'Sheet1'!$B$32</definedName>
    <definedName name="m">'Sheet1'!$B$36</definedName>
    <definedName name="wl">'Sheet1'!$B$33</definedName>
    <definedName name="y">'Sheet1'!$B$34</definedName>
  </definedNames>
  <calcPr fullCalcOnLoad="1"/>
</workbook>
</file>

<file path=xl/sharedStrings.xml><?xml version="1.0" encoding="utf-8"?>
<sst xmlns="http://schemas.openxmlformats.org/spreadsheetml/2006/main" count="55" uniqueCount="45">
  <si>
    <t>cm</t>
  </si>
  <si>
    <t>Slit Pattern</t>
  </si>
  <si>
    <t>Thickness of hair =</t>
  </si>
  <si>
    <t>Number of fringes in group =</t>
  </si>
  <si>
    <t>nm</t>
  </si>
  <si>
    <t>Experiment:  Interference and Diffraction</t>
  </si>
  <si>
    <t>times the wavelengh of your laser light!!!</t>
  </si>
  <si>
    <t xml:space="preserve">Results appear in red boxes. </t>
  </si>
  <si>
    <t xml:space="preserve">This is about 3 times the wavelength of your laser beam, or 1/30 the width of your hair.  </t>
  </si>
  <si>
    <t>CD tracks are close together!</t>
  </si>
  <si>
    <t xml:space="preserve">Your answer should be around 2000  nm. </t>
  </si>
  <si>
    <r>
      <t>Instructions:</t>
    </r>
    <r>
      <rPr>
        <b/>
        <i/>
        <sz val="16"/>
        <rFont val="Palatino"/>
        <family val="1"/>
      </rPr>
      <t xml:space="preserve">  Enter your measurements in the yellow boxes. Watch units!</t>
    </r>
  </si>
  <si>
    <r>
      <t xml:space="preserve">l </t>
    </r>
    <r>
      <rPr>
        <sz val="16"/>
        <rFont val="Palatino"/>
        <family val="1"/>
      </rPr>
      <t>(nm</t>
    </r>
    <r>
      <rPr>
        <sz val="16"/>
        <rFont val="Symbol"/>
        <family val="1"/>
      </rPr>
      <t>)</t>
    </r>
  </si>
  <si>
    <r>
      <t>Average</t>
    </r>
    <r>
      <rPr>
        <sz val="16"/>
        <rFont val="Symbol"/>
        <family val="1"/>
      </rPr>
      <t xml:space="preserve"> l =</t>
    </r>
  </si>
  <si>
    <r>
      <t>D</t>
    </r>
    <r>
      <rPr>
        <i/>
        <sz val="16"/>
        <rFont val="Palatino"/>
        <family val="0"/>
      </rPr>
      <t xml:space="preserve">y </t>
    </r>
    <r>
      <rPr>
        <sz val="16"/>
        <rFont val="Palatino"/>
        <family val="1"/>
      </rPr>
      <t>(cm)</t>
    </r>
  </si>
  <si>
    <r>
      <t>(nm = nanometers = 10</t>
    </r>
    <r>
      <rPr>
        <vertAlign val="superscript"/>
        <sz val="16"/>
        <rFont val="Times New Roman"/>
        <family val="1"/>
      </rPr>
      <t>-9</t>
    </r>
    <r>
      <rPr>
        <sz val="16"/>
        <rFont val="Times New Roman"/>
        <family val="1"/>
      </rPr>
      <t xml:space="preserve"> meters)</t>
    </r>
  </si>
  <si>
    <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is the distance from the first minmum on one side of the central peak to the first minimum on the other side, in cm (see Fig 17.1).</t>
    </r>
  </si>
  <si>
    <r>
      <t xml:space="preserve">Distance (hair to card),  </t>
    </r>
    <r>
      <rPr>
        <i/>
        <sz val="16"/>
        <rFont val="Palatino"/>
        <family val="0"/>
      </rPr>
      <t>D</t>
    </r>
    <r>
      <rPr>
        <sz val="16"/>
        <rFont val="Palatino"/>
        <family val="1"/>
      </rPr>
      <t xml:space="preserve"> =</t>
    </r>
  </si>
  <si>
    <r>
      <t xml:space="preserve">Distance between first order minima, 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=</t>
    </r>
  </si>
  <si>
    <r>
      <t>m</t>
    </r>
    <r>
      <rPr>
        <sz val="16"/>
        <rFont val="Palatino"/>
        <family val="1"/>
      </rPr>
      <t>m</t>
    </r>
  </si>
  <si>
    <r>
      <t xml:space="preserve">wavelength  </t>
    </r>
    <r>
      <rPr>
        <sz val="16"/>
        <rFont val="Symbol"/>
        <family val="1"/>
      </rPr>
      <t xml:space="preserve">l </t>
    </r>
    <r>
      <rPr>
        <sz val="16"/>
        <rFont val="Palatino"/>
        <family val="1"/>
      </rPr>
      <t xml:space="preserve">= </t>
    </r>
  </si>
  <si>
    <r>
      <t xml:space="preserve">Distance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>=</t>
    </r>
  </si>
  <si>
    <r>
      <t xml:space="preserve">Width 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 xml:space="preserve">y </t>
    </r>
    <r>
      <rPr>
        <sz val="16"/>
        <rFont val="Palatino"/>
        <family val="1"/>
      </rPr>
      <t>of group of fringes =</t>
    </r>
  </si>
  <si>
    <t xml:space="preserve">Your answer again should be between 630 and 680 nm. </t>
  </si>
  <si>
    <r>
      <t xml:space="preserve">wavelength  </t>
    </r>
    <r>
      <rPr>
        <sz val="16"/>
        <rFont val="Symbol"/>
        <family val="1"/>
      </rPr>
      <t>l</t>
    </r>
    <r>
      <rPr>
        <sz val="16"/>
        <rFont val="Palatino"/>
        <family val="1"/>
      </rPr>
      <t xml:space="preserve"> = </t>
    </r>
  </si>
  <si>
    <r>
      <t>distance between first order maxima (</t>
    </r>
    <r>
      <rPr>
        <sz val="16"/>
        <rFont val="Symbol"/>
        <family val="1"/>
      </rP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>)</t>
    </r>
  </si>
  <si>
    <r>
      <t xml:space="preserve">Distance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>(from CD to card) =</t>
    </r>
  </si>
  <si>
    <r>
      <t xml:space="preserve">width of CD track = </t>
    </r>
    <r>
      <rPr>
        <i/>
        <sz val="16"/>
        <rFont val="Palatino"/>
        <family val="0"/>
      </rPr>
      <t xml:space="preserve">d </t>
    </r>
    <r>
      <rPr>
        <sz val="16"/>
        <rFont val="Palatino"/>
        <family val="1"/>
      </rPr>
      <t xml:space="preserve">= </t>
    </r>
  </si>
  <si>
    <t>Part 1: Laser Wavelength</t>
  </si>
  <si>
    <t>Part 2: Thickness of Human Hair</t>
  </si>
  <si>
    <t>Part 3. Double-Slit Interference</t>
  </si>
  <si>
    <t>Part 4:  Grating (Compact Disc)</t>
  </si>
  <si>
    <t xml:space="preserve">from your measurement in Part 3 above from the double-slit interference pattern.  </t>
  </si>
  <si>
    <r>
      <t>Your answer should be between 630 and 680 nm.</t>
    </r>
    <r>
      <rPr>
        <sz val="16"/>
        <rFont val="Arial"/>
        <family val="0"/>
      </rPr>
      <t xml:space="preserve"> </t>
    </r>
  </si>
  <si>
    <r>
      <t xml:space="preserve">If you are off by a factor of two check your definition of </t>
    </r>
    <r>
      <rPr>
        <sz val="16"/>
        <rFont val="Symbol"/>
        <family val="1"/>
      </rPr>
      <t>D</t>
    </r>
    <r>
      <rPr>
        <i/>
        <sz val="16"/>
        <rFont val="Times New Roman"/>
        <family val="1"/>
      </rPr>
      <t>y</t>
    </r>
    <r>
      <rPr>
        <sz val="16"/>
        <rFont val="Arial"/>
        <family val="0"/>
      </rPr>
      <t>.</t>
    </r>
  </si>
  <si>
    <r>
      <t>If you are off by a factor of two check your definition of</t>
    </r>
    <r>
      <rPr>
        <sz val="16"/>
        <rFont val="Arial"/>
        <family val="0"/>
      </rPr>
      <t xml:space="preserve"> </t>
    </r>
    <r>
      <rPr>
        <sz val="16"/>
        <rFont val="Symbol"/>
        <family val="1"/>
      </rPr>
      <t>D</t>
    </r>
    <r>
      <rPr>
        <i/>
        <sz val="16"/>
        <rFont val="Times New Roman"/>
        <family val="1"/>
      </rPr>
      <t>y</t>
    </r>
    <r>
      <rPr>
        <sz val="16"/>
        <rFont val="Arial"/>
        <family val="0"/>
      </rPr>
      <t>.</t>
    </r>
  </si>
  <si>
    <t>This is about 50 times the wavelength of your laser light.</t>
  </si>
  <si>
    <r>
      <t xml:space="preserve">Your answer should be around 20 to 40 microns (1 micron = 1 </t>
    </r>
    <r>
      <rPr>
        <sz val="16"/>
        <rFont val="Symbol"/>
        <family val="1"/>
      </rPr>
      <t>m</t>
    </r>
    <r>
      <rPr>
        <sz val="16"/>
        <rFont val="Times New Roman"/>
        <family val="1"/>
      </rPr>
      <t>m = 10</t>
    </r>
    <r>
      <rPr>
        <vertAlign val="superscript"/>
        <sz val="16"/>
        <rFont val="Times New Roman"/>
        <family val="1"/>
      </rPr>
      <t>-6</t>
    </r>
    <r>
      <rPr>
        <sz val="16"/>
        <rFont val="Times New Roman"/>
        <family val="1"/>
      </rPr>
      <t xml:space="preserve"> meters)</t>
    </r>
  </si>
  <si>
    <r>
      <t xml:space="preserve">Using slit pattern A (for which </t>
    </r>
    <r>
      <rPr>
        <b/>
        <i/>
        <sz val="16"/>
        <rFont val="Palatino"/>
        <family val="0"/>
      </rPr>
      <t xml:space="preserve">a </t>
    </r>
    <r>
      <rPr>
        <b/>
        <sz val="16"/>
        <rFont val="Palatino"/>
        <family val="1"/>
      </rPr>
      <t xml:space="preserve">= 0.040 mm = 40 </t>
    </r>
    <r>
      <rPr>
        <b/>
        <sz val="16"/>
        <rFont val="Symbol"/>
        <family val="1"/>
      </rPr>
      <t>m</t>
    </r>
    <r>
      <rPr>
        <b/>
        <sz val="16"/>
        <rFont val="Palatino"/>
        <family val="1"/>
      </rPr>
      <t xml:space="preserve">m and </t>
    </r>
    <r>
      <rPr>
        <b/>
        <i/>
        <sz val="16"/>
        <rFont val="Palatino"/>
        <family val="0"/>
      </rPr>
      <t xml:space="preserve">d </t>
    </r>
    <r>
      <rPr>
        <b/>
        <sz val="16"/>
        <rFont val="Palatino"/>
        <family val="1"/>
      </rPr>
      <t xml:space="preserve">= 0.250 mm = 250 </t>
    </r>
    <r>
      <rPr>
        <b/>
        <sz val="16"/>
        <rFont val="Symbol"/>
        <family val="1"/>
      </rPr>
      <t>m</t>
    </r>
    <r>
      <rPr>
        <b/>
        <sz val="16"/>
        <rFont val="Palatino"/>
        <family val="1"/>
      </rPr>
      <t>m)</t>
    </r>
  </si>
  <si>
    <r>
      <t xml:space="preserve">A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0.02 mm = 20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</si>
  <si>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 xml:space="preserve">B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0.04 mm = 40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</si>
  <si>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 xml:space="preserve">C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0.08 mm = 80 </t>
    </r>
    <r>
      <rPr>
        <sz val="16"/>
        <rFont val="System"/>
        <family val="2"/>
      </rPr>
      <t>m</t>
    </r>
    <r>
      <rPr>
        <sz val="16"/>
        <rFont val="Palatino"/>
        <family val="1"/>
      </rPr>
      <t>m)</t>
    </r>
  </si>
  <si>
    <r>
      <t xml:space="preserve">D   (slit width </t>
    </r>
    <r>
      <rPr>
        <i/>
        <sz val="16"/>
        <rFont val="Palatino"/>
        <family val="0"/>
      </rPr>
      <t xml:space="preserve">a </t>
    </r>
    <r>
      <rPr>
        <sz val="16"/>
        <rFont val="Palatino"/>
        <family val="1"/>
      </rPr>
      <t xml:space="preserve">= 0.16 mm = 160 </t>
    </r>
    <r>
      <rPr>
        <sz val="16"/>
        <rFont val="Symbol"/>
        <family val="1"/>
      </rPr>
      <t>m</t>
    </r>
    <r>
      <rPr>
        <sz val="16"/>
        <rFont val="Palatino"/>
        <family val="1"/>
      </rPr>
      <t>m)</t>
    </r>
  </si>
  <si>
    <r>
      <t>D</t>
    </r>
    <r>
      <rPr>
        <i/>
        <sz val="16"/>
        <rFont val="Palatino"/>
        <family val="0"/>
      </rPr>
      <t>y</t>
    </r>
    <r>
      <rPr>
        <sz val="16"/>
        <rFont val="Palatino"/>
        <family val="1"/>
      </rPr>
      <t xml:space="preserve"> is the distance from the first minmum on one side of the central peak to first minimum on the other side, in cm (see Fig 1).</t>
    </r>
  </si>
  <si>
    <r>
      <t>Distance</t>
    </r>
    <r>
      <rPr>
        <i/>
        <sz val="16"/>
        <rFont val="Palatino"/>
        <family val="0"/>
      </rPr>
      <t xml:space="preserve"> D</t>
    </r>
    <r>
      <rPr>
        <sz val="16"/>
        <rFont val="Palatino"/>
        <family val="1"/>
      </rPr>
      <t xml:space="preserve"> =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</si>
</sst>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"/>
  </numFmts>
  <fonts count="25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Palatino"/>
      <family val="1"/>
    </font>
    <font>
      <sz val="16"/>
      <name val="Arial"/>
      <family val="2"/>
    </font>
    <font>
      <b/>
      <sz val="18"/>
      <color indexed="53"/>
      <name val="Arial"/>
      <family val="2"/>
    </font>
    <font>
      <sz val="18"/>
      <name val="Arial"/>
      <family val="2"/>
    </font>
    <font>
      <b/>
      <i/>
      <u val="single"/>
      <sz val="16"/>
      <name val="Palatino"/>
      <family val="1"/>
    </font>
    <font>
      <b/>
      <i/>
      <sz val="16"/>
      <name val="Palatino"/>
      <family val="1"/>
    </font>
    <font>
      <b/>
      <sz val="16"/>
      <color indexed="10"/>
      <name val="Arial"/>
      <family val="2"/>
    </font>
    <font>
      <sz val="16"/>
      <name val="Palatino"/>
      <family val="1"/>
    </font>
    <font>
      <sz val="16"/>
      <name val="Symbol"/>
      <family val="1"/>
    </font>
    <font>
      <b/>
      <sz val="16"/>
      <name val="Arial"/>
      <family val="2"/>
    </font>
    <font>
      <i/>
      <sz val="16"/>
      <name val="Palatino"/>
      <family val="0"/>
    </font>
    <font>
      <sz val="16"/>
      <name val="Times New Roman"/>
      <family val="1"/>
    </font>
    <font>
      <vertAlign val="superscript"/>
      <sz val="16"/>
      <name val="Times New Roman"/>
      <family val="1"/>
    </font>
    <font>
      <b/>
      <sz val="16"/>
      <name val="Palatino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b/>
      <sz val="20"/>
      <color indexed="10"/>
      <name val="Times New Roman"/>
      <family val="1"/>
    </font>
    <font>
      <b/>
      <sz val="16"/>
      <name val="Symbol"/>
      <family val="1"/>
    </font>
    <font>
      <sz val="16"/>
      <name val="Syste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4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" fontId="1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65" fontId="1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C22">
      <selection activeCell="C35" sqref="C35:E39"/>
    </sheetView>
  </sheetViews>
  <sheetFormatPr defaultColWidth="9.140625" defaultRowHeight="12.75"/>
  <cols>
    <col min="1" max="1" width="9.140625" style="2" customWidth="1"/>
    <col min="2" max="2" width="18.00390625" style="2" customWidth="1"/>
    <col min="3" max="3" width="53.140625" style="3" bestFit="1" customWidth="1"/>
    <col min="4" max="4" width="12.28125" style="2" customWidth="1"/>
    <col min="5" max="5" width="15.57421875" style="2" customWidth="1"/>
    <col min="6" max="6" width="11.00390625" style="0" bestFit="1" customWidth="1"/>
  </cols>
  <sheetData>
    <row r="2" spans="1:2" ht="18">
      <c r="A2" s="6" t="s">
        <v>5</v>
      </c>
      <c r="B2" s="7"/>
    </row>
    <row r="3" spans="2:3" ht="20.25">
      <c r="B3" s="14" t="s">
        <v>11</v>
      </c>
      <c r="C3" s="15"/>
    </row>
    <row r="4" spans="2:3" ht="20.25">
      <c r="B4" s="16"/>
      <c r="C4" s="17" t="s">
        <v>7</v>
      </c>
    </row>
    <row r="5" ht="20.25">
      <c r="A5" s="18" t="s">
        <v>28</v>
      </c>
    </row>
    <row r="6" spans="2:8" ht="21" thickBot="1">
      <c r="B6" s="31"/>
      <c r="C6" s="19" t="s">
        <v>44</v>
      </c>
      <c r="D6" s="20">
        <v>73</v>
      </c>
      <c r="E6" s="21" t="s">
        <v>0</v>
      </c>
      <c r="F6" s="16"/>
      <c r="G6" s="16"/>
      <c r="H6" s="16"/>
    </row>
    <row r="7" spans="3:8" ht="23.25" thickBot="1" thickTop="1">
      <c r="C7" s="21"/>
      <c r="D7" s="16"/>
      <c r="E7" s="22" t="s">
        <v>16</v>
      </c>
      <c r="F7" s="16"/>
      <c r="G7" s="16"/>
      <c r="H7" s="16"/>
    </row>
    <row r="8" spans="3:8" ht="26.25" thickBot="1" thickTop="1">
      <c r="C8" s="23" t="s">
        <v>1</v>
      </c>
      <c r="D8" s="22" t="s">
        <v>14</v>
      </c>
      <c r="E8" s="22" t="s">
        <v>12</v>
      </c>
      <c r="F8" s="30" t="s">
        <v>15</v>
      </c>
      <c r="G8" s="16"/>
      <c r="H8" s="16"/>
    </row>
    <row r="9" spans="3:8" ht="22.5" thickTop="1">
      <c r="C9" s="25" t="s">
        <v>39</v>
      </c>
      <c r="D9" s="20">
        <v>4.5</v>
      </c>
      <c r="E9" s="26">
        <f>20000/SQRT(1+($D6*2/D9)^2)</f>
        <v>616.1457592938252</v>
      </c>
      <c r="F9" s="16"/>
      <c r="G9" s="16"/>
      <c r="H9" s="16"/>
    </row>
    <row r="10" spans="3:8" ht="21.75">
      <c r="C10" s="27" t="s">
        <v>40</v>
      </c>
      <c r="D10" s="20">
        <v>2.3</v>
      </c>
      <c r="E10" s="26">
        <f>40000/SQRT(1+($D$6*2/D10)^2)</f>
        <v>630.0588101814868</v>
      </c>
      <c r="F10" s="16"/>
      <c r="G10" s="16"/>
      <c r="H10" s="16"/>
    </row>
    <row r="11" spans="3:8" ht="20.25">
      <c r="C11" s="27" t="s">
        <v>41</v>
      </c>
      <c r="D11" s="20">
        <v>1.3</v>
      </c>
      <c r="E11" s="26">
        <f>80000/SQRT(1+($D$6*2/D11)^2)</f>
        <v>712.3005309617602</v>
      </c>
      <c r="F11" s="16"/>
      <c r="G11" s="16"/>
      <c r="H11" s="16"/>
    </row>
    <row r="12" spans="3:8" ht="21.75">
      <c r="C12" s="27" t="s">
        <v>42</v>
      </c>
      <c r="D12" s="20">
        <v>0.6</v>
      </c>
      <c r="E12" s="26">
        <f>160000/SQRT(1+($D$6*2/D12)^2)</f>
        <v>657.5286941890954</v>
      </c>
      <c r="F12" s="16"/>
      <c r="G12" s="16"/>
      <c r="H12" s="16"/>
    </row>
    <row r="13" spans="3:8" ht="21" thickBot="1">
      <c r="C13" s="15"/>
      <c r="D13" s="21"/>
      <c r="E13" s="21"/>
      <c r="F13" s="16"/>
      <c r="G13" s="16"/>
      <c r="H13" s="16"/>
    </row>
    <row r="14" spans="3:8" ht="23.25" thickBot="1" thickTop="1">
      <c r="C14" s="15"/>
      <c r="D14" s="28" t="s">
        <v>13</v>
      </c>
      <c r="E14" s="29">
        <f>AVERAGE(E9:E12)</f>
        <v>654.0084486565419</v>
      </c>
      <c r="F14" s="30" t="s">
        <v>4</v>
      </c>
      <c r="G14" s="16"/>
      <c r="H14" s="16"/>
    </row>
    <row r="15" spans="3:8" ht="21" thickTop="1">
      <c r="C15" s="15"/>
      <c r="D15" s="16"/>
      <c r="E15" s="30" t="s">
        <v>33</v>
      </c>
      <c r="F15" s="16"/>
      <c r="G15" s="16"/>
      <c r="H15" s="16"/>
    </row>
    <row r="16" spans="3:8" ht="21.75">
      <c r="C16" s="15"/>
      <c r="D16" s="16"/>
      <c r="E16" s="30" t="s">
        <v>35</v>
      </c>
      <c r="F16" s="16"/>
      <c r="G16" s="16"/>
      <c r="H16" s="16"/>
    </row>
    <row r="17" spans="1:8" ht="21" thickBot="1">
      <c r="A17" s="18" t="s">
        <v>29</v>
      </c>
      <c r="B17" s="24"/>
      <c r="C17" s="15"/>
      <c r="D17" s="16"/>
      <c r="E17" s="16"/>
      <c r="F17" s="16"/>
      <c r="G17" s="16"/>
      <c r="H17" s="16"/>
    </row>
    <row r="18" spans="3:8" ht="23.25" thickBot="1" thickTop="1">
      <c r="C18" s="15"/>
      <c r="D18" s="16"/>
      <c r="E18" s="22" t="s">
        <v>43</v>
      </c>
      <c r="F18" s="16"/>
      <c r="G18" s="16"/>
      <c r="H18" s="16"/>
    </row>
    <row r="19" spans="3:8" ht="21" thickTop="1">
      <c r="C19" s="28" t="s">
        <v>17</v>
      </c>
      <c r="D19" s="20">
        <v>67.5</v>
      </c>
      <c r="E19" s="21" t="s">
        <v>0</v>
      </c>
      <c r="F19" s="16"/>
      <c r="G19" s="16"/>
      <c r="H19" s="16"/>
    </row>
    <row r="20" spans="3:8" ht="21.75">
      <c r="C20" s="19" t="s">
        <v>18</v>
      </c>
      <c r="D20" s="20">
        <v>0.6</v>
      </c>
      <c r="E20" s="21" t="s">
        <v>0</v>
      </c>
      <c r="F20" s="16"/>
      <c r="G20" s="16"/>
      <c r="H20" s="16"/>
    </row>
    <row r="21" ht="16.5" thickBot="1">
      <c r="D21" s="8"/>
    </row>
    <row r="22" spans="3:8" ht="24.75" thickBot="1" thickTop="1">
      <c r="C22" s="28" t="s">
        <v>2</v>
      </c>
      <c r="D22" s="32">
        <f>0.001*E14*SQRT(1+(D19*2/D20)^2)</f>
        <v>147.15335429265306</v>
      </c>
      <c r="E22" s="33" t="s">
        <v>19</v>
      </c>
      <c r="F22" s="10">
        <f>1000*D22/E14</f>
        <v>225.00222221124838</v>
      </c>
      <c r="G22" s="11" t="s">
        <v>6</v>
      </c>
      <c r="H22" s="12"/>
    </row>
    <row r="23" spans="4:5" ht="25.5" thickTop="1">
      <c r="D23" s="4"/>
      <c r="E23" s="30" t="s">
        <v>37</v>
      </c>
    </row>
    <row r="24" spans="1:5" ht="20.25">
      <c r="A24" s="18" t="s">
        <v>30</v>
      </c>
      <c r="D24" s="4"/>
      <c r="E24" s="30" t="s">
        <v>36</v>
      </c>
    </row>
    <row r="25" ht="15">
      <c r="D25" s="4"/>
    </row>
    <row r="26" spans="2:5" ht="21.75">
      <c r="B26" s="39" t="s">
        <v>38</v>
      </c>
      <c r="C26" s="15"/>
      <c r="D26" s="34"/>
      <c r="E26" s="16"/>
    </row>
    <row r="27" spans="2:5" ht="20.25">
      <c r="B27" s="16"/>
      <c r="C27" s="28" t="s">
        <v>21</v>
      </c>
      <c r="D27" s="20">
        <v>73.5</v>
      </c>
      <c r="E27" s="21" t="s">
        <v>0</v>
      </c>
    </row>
    <row r="28" spans="2:5" ht="21.75">
      <c r="B28" s="16"/>
      <c r="C28" s="28" t="s">
        <v>22</v>
      </c>
      <c r="D28" s="20">
        <v>2.5</v>
      </c>
      <c r="E28" s="21" t="s">
        <v>0</v>
      </c>
    </row>
    <row r="29" spans="2:5" ht="20.25">
      <c r="B29" s="16"/>
      <c r="C29" s="28" t="s">
        <v>3</v>
      </c>
      <c r="D29" s="20">
        <v>13</v>
      </c>
      <c r="E29" s="21"/>
    </row>
    <row r="30" spans="2:5" ht="21" thickBot="1">
      <c r="B30" s="16"/>
      <c r="C30" s="28"/>
      <c r="D30" s="21"/>
      <c r="E30" s="21"/>
    </row>
    <row r="31" spans="1:5" s="1" customFormat="1" ht="23.25" thickBot="1" thickTop="1">
      <c r="A31" s="4"/>
      <c r="B31" s="34"/>
      <c r="C31" s="28" t="s">
        <v>20</v>
      </c>
      <c r="D31" s="29">
        <f>250*D28/(D29*D27)*1000</f>
        <v>654.1077969649398</v>
      </c>
      <c r="E31" s="21" t="s">
        <v>4</v>
      </c>
    </row>
    <row r="32" spans="1:5" s="1" customFormat="1" ht="21" thickTop="1">
      <c r="A32" s="4"/>
      <c r="B32" s="34"/>
      <c r="C32" s="35"/>
      <c r="D32" s="34"/>
      <c r="E32" s="30" t="s">
        <v>23</v>
      </c>
    </row>
    <row r="33" spans="1:5" s="1" customFormat="1" ht="21.75">
      <c r="A33" s="18" t="s">
        <v>31</v>
      </c>
      <c r="B33" s="34"/>
      <c r="C33" s="35"/>
      <c r="D33" s="34"/>
      <c r="E33" s="30" t="s">
        <v>34</v>
      </c>
    </row>
    <row r="34" spans="1:5" s="1" customFormat="1" ht="15">
      <c r="A34" s="4"/>
      <c r="B34" s="4"/>
      <c r="C34" s="5"/>
      <c r="D34" s="4"/>
      <c r="E34" s="4"/>
    </row>
    <row r="35" spans="1:5" s="1" customFormat="1" ht="20.25">
      <c r="A35" s="4"/>
      <c r="B35" s="4"/>
      <c r="C35" s="28" t="s">
        <v>26</v>
      </c>
      <c r="D35" s="20">
        <v>5</v>
      </c>
      <c r="E35" s="21" t="s">
        <v>0</v>
      </c>
    </row>
    <row r="36" spans="1:6" s="1" customFormat="1" ht="21.75">
      <c r="A36" s="4"/>
      <c r="B36" s="4"/>
      <c r="C36" s="28" t="s">
        <v>24</v>
      </c>
      <c r="D36" s="38">
        <f>D31</f>
        <v>654.1077969649398</v>
      </c>
      <c r="E36" s="21" t="s">
        <v>4</v>
      </c>
      <c r="F36" s="30" t="s">
        <v>32</v>
      </c>
    </row>
    <row r="37" spans="1:5" s="1" customFormat="1" ht="21.75">
      <c r="A37" s="4"/>
      <c r="B37" s="4"/>
      <c r="C37" s="28" t="s">
        <v>25</v>
      </c>
      <c r="D37" s="20">
        <v>5</v>
      </c>
      <c r="E37" s="21" t="s">
        <v>0</v>
      </c>
    </row>
    <row r="38" spans="1:5" s="1" customFormat="1" ht="21" thickBot="1">
      <c r="A38" s="4"/>
      <c r="B38" s="4"/>
      <c r="C38" s="36"/>
      <c r="D38" s="37"/>
      <c r="E38" s="21"/>
    </row>
    <row r="39" spans="1:11" s="1" customFormat="1" ht="24.75" thickBot="1" thickTop="1">
      <c r="A39" s="4"/>
      <c r="B39" s="4"/>
      <c r="C39" s="28" t="s">
        <v>27</v>
      </c>
      <c r="D39" s="29">
        <f>D36*SQRT(1+(D35*2/D37)^2)</f>
        <v>1462.629498626236</v>
      </c>
      <c r="E39" s="21" t="s">
        <v>4</v>
      </c>
      <c r="F39" s="13">
        <f>D39/D36</f>
        <v>2.23606797749979</v>
      </c>
      <c r="G39" s="13" t="s">
        <v>6</v>
      </c>
      <c r="H39" s="9"/>
      <c r="I39" s="9"/>
      <c r="J39" s="9"/>
      <c r="K39" s="9"/>
    </row>
    <row r="40" spans="1:5" s="1" customFormat="1" ht="21" thickTop="1">
      <c r="A40" s="4"/>
      <c r="B40" s="4"/>
      <c r="C40" s="5"/>
      <c r="D40" s="4"/>
      <c r="E40" s="30" t="s">
        <v>10</v>
      </c>
    </row>
    <row r="41" spans="1:5" s="1" customFormat="1" ht="20.25">
      <c r="A41" s="4"/>
      <c r="B41" s="4"/>
      <c r="C41" s="5"/>
      <c r="D41" s="4"/>
      <c r="E41" s="30" t="s">
        <v>8</v>
      </c>
    </row>
    <row r="42" spans="1:5" s="1" customFormat="1" ht="25.5">
      <c r="A42" s="4"/>
      <c r="B42" s="4"/>
      <c r="C42" s="5"/>
      <c r="D42" s="2"/>
      <c r="E42" s="40" t="s">
        <v>9</v>
      </c>
    </row>
    <row r="43" spans="1:5" s="1" customFormat="1" ht="15">
      <c r="A43" s="4"/>
      <c r="B43" s="4"/>
      <c r="C43" s="5"/>
      <c r="D43" s="2"/>
      <c r="E43" s="4"/>
    </row>
    <row r="44" spans="1:5" s="1" customFormat="1" ht="15">
      <c r="A44" s="4"/>
      <c r="B44" s="4"/>
      <c r="C44" s="5"/>
      <c r="D44" s="2"/>
      <c r="E44" s="4"/>
    </row>
    <row r="45" spans="1:5" s="1" customFormat="1" ht="15">
      <c r="A45" s="4"/>
      <c r="B45" s="4"/>
      <c r="C45" s="5"/>
      <c r="D45" s="2"/>
      <c r="E45" s="4"/>
    </row>
    <row r="46" spans="1:5" s="1" customFormat="1" ht="15">
      <c r="A46" s="4"/>
      <c r="B46" s="4"/>
      <c r="C46" s="5"/>
      <c r="D46" s="2"/>
      <c r="E46" s="4"/>
    </row>
    <row r="47" spans="1:5" s="1" customFormat="1" ht="15">
      <c r="A47" s="4"/>
      <c r="B47" s="4"/>
      <c r="C47" s="5"/>
      <c r="D47" s="2"/>
      <c r="E47" s="4"/>
    </row>
    <row r="48" spans="1:5" s="1" customFormat="1" ht="15">
      <c r="A48" s="4"/>
      <c r="B48" s="4"/>
      <c r="C48" s="5"/>
      <c r="D48" s="2"/>
      <c r="E48" s="4"/>
    </row>
    <row r="49" spans="1:5" s="1" customFormat="1" ht="15">
      <c r="A49" s="4"/>
      <c r="B49" s="4"/>
      <c r="C49" s="5"/>
      <c r="D49" s="2"/>
      <c r="E49" s="4"/>
    </row>
    <row r="50" spans="1:5" s="1" customFormat="1" ht="15">
      <c r="A50" s="4"/>
      <c r="B50" s="4"/>
      <c r="C50" s="5"/>
      <c r="D50" s="2"/>
      <c r="E50" s="4"/>
    </row>
    <row r="51" spans="1:5" s="1" customFormat="1" ht="15">
      <c r="A51" s="4"/>
      <c r="B51" s="4"/>
      <c r="C51" s="5"/>
      <c r="D51" s="2"/>
      <c r="E5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derbynf</dc:creator>
  <cp:keywords/>
  <dc:description/>
  <cp:lastModifiedBy>Craig B. Watkins</cp:lastModifiedBy>
  <cp:lastPrinted>2001-12-06T22:01:33Z</cp:lastPrinted>
  <dcterms:created xsi:type="dcterms:W3CDTF">2001-11-21T15:24:47Z</dcterms:created>
  <dcterms:modified xsi:type="dcterms:W3CDTF">2004-05-07T18:44:38Z</dcterms:modified>
  <cp:category/>
  <cp:version/>
  <cp:contentType/>
  <cp:contentStatus/>
</cp:coreProperties>
</file>