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3980" windowHeight="8640" activeTab="2"/>
  </bookViews>
  <sheets>
    <sheet name="Minimize Rectilinear Distance" sheetId="1" r:id="rId1"/>
    <sheet name="Minimize the Maximum Distance" sheetId="2" r:id="rId2"/>
    <sheet name="Sheet3" sheetId="3" r:id="rId3"/>
  </sheets>
  <definedNames>
    <definedName name="Customer">'Minimize Rectilinear Distance'!$C$4:$F$14</definedName>
    <definedName name="Facility">'Minimize Rectilinear Distance'!$C$14:$F$14</definedName>
    <definedName name="solver_adj" localSheetId="0" hidden="1">'Minimize Rectilinear Distance'!$C$14:$D$14,'Minimize Rectilinear Distance'!$E$4:$F$13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1</definedName>
    <definedName name="solver_eng" localSheetId="1" hidden="1">1</definedName>
    <definedName name="solver_est" localSheetId="0" hidden="1">1</definedName>
    <definedName name="solver_est" localSheetId="1" hidden="1">1</definedName>
    <definedName name="solver_ibd" localSheetId="0" hidden="1">2</definedName>
    <definedName name="solver_ibd" localSheetId="1" hidden="1">2</definedName>
    <definedName name="solver_itr" localSheetId="0" hidden="1">100</definedName>
    <definedName name="solver_itr" localSheetId="1" hidden="1">100</definedName>
    <definedName name="solver_lhs1" localSheetId="0" hidden="1">'Minimize Rectilinear Distance'!$E$4:$E$13</definedName>
    <definedName name="solver_lhs1" localSheetId="1" hidden="1">'Minimize the Maximum Distance'!$E$4:$E$13</definedName>
    <definedName name="solver_lhs2" localSheetId="0" hidden="1">'Minimize Rectilinear Distance'!$E$4:$E$13</definedName>
    <definedName name="solver_lhs2" localSheetId="1" hidden="1">'Minimize the Maximum Distance'!$G$4:$G$13</definedName>
    <definedName name="solver_lhs3" localSheetId="0" hidden="1">'Minimize Rectilinear Distance'!$F$4:$F$13</definedName>
    <definedName name="solver_lhs3" localSheetId="1" hidden="1">'Minimize the Maximum Distance'!$G$4:$G$13</definedName>
    <definedName name="solver_lhs4" localSheetId="0" hidden="1">'Minimize Rectilinear Distance'!$F$4:$F$13</definedName>
    <definedName name="solver_lhs4" localSheetId="1" hidden="1">'Minimize the Maximum Distance'!$H$4:$H$13</definedName>
    <definedName name="solver_lhs5" localSheetId="1" hidden="1">'Minimize the Maximum Distance'!$H$4:$H$13</definedName>
    <definedName name="solver_lin" localSheetId="0" hidden="1">1</definedName>
    <definedName name="solver_lin" localSheetId="1" hidden="1">2</definedName>
    <definedName name="solver_lva" localSheetId="0" hidden="1">2</definedName>
    <definedName name="solver_lva" localSheetId="1" hidden="1">2</definedName>
    <definedName name="solver_mip" localSheetId="0" hidden="1">5000</definedName>
    <definedName name="solver_mip" localSheetId="1" hidden="1">5000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neg" localSheetId="0" hidden="1">1</definedName>
    <definedName name="solver_neg" localSheetId="1" hidden="1">2</definedName>
    <definedName name="solver_nod" localSheetId="0" hidden="1">5000</definedName>
    <definedName name="solver_nod" localSheetId="1" hidden="1">5000</definedName>
    <definedName name="solver_num" localSheetId="0" hidden="1">4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fx" localSheetId="0" hidden="1">2</definedName>
    <definedName name="solver_ofx" localSheetId="1" hidden="1">2</definedName>
    <definedName name="solver_opt" localSheetId="0" hidden="1">'Minimize Rectilinear Distance'!$D$15</definedName>
    <definedName name="solver_piv" localSheetId="0" hidden="1">0.000001</definedName>
    <definedName name="solver_piv" localSheetId="1" hidden="1">0.000001</definedName>
    <definedName name="solver_pre" localSheetId="0" hidden="1">0.000001</definedName>
    <definedName name="solver_pre" localSheetId="1" hidden="1">0.000001</definedName>
    <definedName name="solver_pro" localSheetId="0" hidden="1">2</definedName>
    <definedName name="solver_pro" localSheetId="1" hidden="1">2</definedName>
    <definedName name="solver_rbv" localSheetId="0" hidden="1">1</definedName>
    <definedName name="solver_rbv" localSheetId="1" hidden="1">1</definedName>
    <definedName name="solver_red" localSheetId="0" hidden="1">0.000001</definedName>
    <definedName name="solver_red" localSheetId="1" hidden="1">0.000001</definedName>
    <definedName name="solver_rel1" localSheetId="0" hidden="1">3</definedName>
    <definedName name="solver_rel1" localSheetId="1" hidden="1">3</definedName>
    <definedName name="solver_rel2" localSheetId="0" hidden="1">3</definedName>
    <definedName name="solver_rel2" localSheetId="1" hidden="1">3</definedName>
    <definedName name="solver_rel3" localSheetId="0" hidden="1">3</definedName>
    <definedName name="solver_rel3" localSheetId="1" hidden="1">3</definedName>
    <definedName name="solver_rel4" localSheetId="0" hidden="1">3</definedName>
    <definedName name="solver_rel4" localSheetId="1" hidden="1">3</definedName>
    <definedName name="solver_rel5" localSheetId="1" hidden="1">3</definedName>
    <definedName name="solver_reo" localSheetId="0" hidden="1">2</definedName>
    <definedName name="solver_reo" localSheetId="1" hidden="1">2</definedName>
    <definedName name="solver_rep" localSheetId="0" hidden="1">2</definedName>
    <definedName name="solver_rep" localSheetId="1" hidden="1">2</definedName>
    <definedName name="solver_rhs1" localSheetId="0" hidden="1">'Minimize Rectilinear Distance'!$G$4:$G$13</definedName>
    <definedName name="solver_rhs1" localSheetId="1" hidden="1">'Minimize the Maximum Distance'!$F$4:$F$13</definedName>
    <definedName name="solver_rhs2" localSheetId="0" hidden="1">'Minimize Rectilinear Distance'!$H$4:$H$13</definedName>
    <definedName name="solver_rhs2" localSheetId="1" hidden="1">'Minimize the Maximum Distance'!$I$4:$I$13</definedName>
    <definedName name="solver_rhs3" localSheetId="0" hidden="1">'Minimize Rectilinear Distance'!$I$4:$I$13</definedName>
    <definedName name="solver_rhs3" localSheetId="1" hidden="1">'Minimize the Maximum Distance'!$J$4:$J$13</definedName>
    <definedName name="solver_rhs4" localSheetId="0" hidden="1">'Minimize Rectilinear Distance'!$J$4:$J$13</definedName>
    <definedName name="solver_rhs4" localSheetId="1" hidden="1">'Minimize the Maximum Distance'!$K$4:$K$13</definedName>
    <definedName name="solver_rhs5" localSheetId="1" hidden="1">'Minimize the Maximum Distance'!$L$4:$L$13</definedName>
    <definedName name="solver_rlx" localSheetId="0" hidden="1">2</definedName>
    <definedName name="solver_rlx" localSheetId="1" hidden="1">2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std" localSheetId="0" hidden="1">1</definedName>
    <definedName name="solver_std" localSheetId="1" hidden="1">1</definedName>
    <definedName name="solver_tim" localSheetId="0" hidden="1">100</definedName>
    <definedName name="solver_tim" localSheetId="1" hidden="1">100</definedName>
    <definedName name="solver_tol" localSheetId="0" hidden="1">0.0005</definedName>
    <definedName name="solver_tol" localSheetId="1" hidden="1">0.0005</definedName>
    <definedName name="solver_typ" localSheetId="0" hidden="1">2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0" hidden="1">2</definedName>
    <definedName name="solver_ver" localSheetId="1" hidden="1">2</definedName>
    <definedName name="X">'Minimize Rectilinear Distance'!$C$4:$C$14</definedName>
    <definedName name="Xdist">'Minimize Rectilinear Distance'!$E$4:$E$14</definedName>
    <definedName name="Y">'Minimize Rectilinear Distance'!$D$4:$D$14</definedName>
    <definedName name="Ydist">'Minimize Rectilinear Distance'!$F$4:$F$14</definedName>
  </definedNames>
  <calcPr fullCalcOnLoad="1"/>
</workbook>
</file>

<file path=xl/sharedStrings.xml><?xml version="1.0" encoding="utf-8"?>
<sst xmlns="http://schemas.openxmlformats.org/spreadsheetml/2006/main" count="57" uniqueCount="16">
  <si>
    <t>Customer</t>
  </si>
  <si>
    <t>X</t>
  </si>
  <si>
    <t>Y</t>
  </si>
  <si>
    <t>Facility</t>
  </si>
  <si>
    <t>Xdist</t>
  </si>
  <si>
    <t>Ydist</t>
  </si>
  <si>
    <t>If Left</t>
  </si>
  <si>
    <t>If Right</t>
  </si>
  <si>
    <t>If Above</t>
  </si>
  <si>
    <t>If Below</t>
  </si>
  <si>
    <t>Total</t>
  </si>
  <si>
    <t>d(x,y)</t>
  </si>
  <si>
    <t>1/d(x,y)</t>
  </si>
  <si>
    <t>Max</t>
  </si>
  <si>
    <t>Cust.</t>
  </si>
  <si>
    <t>Minimize the sum of Rectilinear distances to customers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</si>
</sst>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11.75"/>
      <name val="Arial"/>
      <family val="0"/>
    </font>
    <font>
      <b/>
      <sz val="11.75"/>
      <name val="Arial"/>
      <family val="0"/>
    </font>
    <font>
      <sz val="10.75"/>
      <name val="Arial"/>
      <family val="0"/>
    </font>
    <font>
      <b/>
      <sz val="10.75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/>
    </xf>
    <xf numFmtId="43" fontId="0" fillId="4" borderId="0" xfId="15" applyFill="1" applyAlignment="1">
      <alignment/>
    </xf>
    <xf numFmtId="0" fontId="0" fillId="4" borderId="0" xfId="0" applyFill="1" applyAlignment="1">
      <alignment horizontal="right"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0"/>
            <c:spPr>
              <a:ln w="3175">
                <a:noFill/>
              </a:ln>
            </c:spPr>
            <c:marker>
              <c:symbol val="x"/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'Minimize Rectilinear Distance'!$C$4:$C$14</c:f>
              <c:numCache/>
            </c:numRef>
          </c:xVal>
          <c:yVal>
            <c:numRef>
              <c:f>'Minimize Rectilinear Distance'!$D$4:$D$14</c:f>
              <c:numCache/>
            </c:numRef>
          </c:yVal>
          <c:smooth val="0"/>
        </c:ser>
        <c:axId val="60097348"/>
        <c:axId val="4005221"/>
      </c:scatterChart>
      <c:valAx>
        <c:axId val="60097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5221"/>
        <c:crosses val="autoZero"/>
        <c:crossBetween val="midCat"/>
        <c:dispUnits/>
        <c:majorUnit val="1"/>
      </c:valAx>
      <c:valAx>
        <c:axId val="4005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973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0"/>
            <c:spPr>
              <a:ln w="3175">
                <a:noFill/>
              </a:ln>
            </c:spPr>
            <c:marker>
              <c:symbol val="x"/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'Minimize the Maximum Distance'!$C$4:$C$14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'Minimize the Maximum Distance'!$D$4:$D$14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36046990"/>
        <c:axId val="55987455"/>
      </c:scatterChart>
      <c:valAx>
        <c:axId val="36046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987455"/>
        <c:crosses val="autoZero"/>
        <c:crossBetween val="midCat"/>
        <c:dispUnits/>
        <c:majorUnit val="1"/>
      </c:valAx>
      <c:valAx>
        <c:axId val="55987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0469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0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3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5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7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9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21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23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24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Sheet3!$C$3:$C$27</c:f>
              <c:numCache/>
            </c:numRef>
          </c:xVal>
          <c:yVal>
            <c:numRef>
              <c:f>Sheet3!$D$3:$D$27</c:f>
              <c:numCache/>
            </c:numRef>
          </c:yVal>
          <c:smooth val="0"/>
        </c:ser>
        <c:axId val="34125048"/>
        <c:axId val="38689977"/>
      </c:scatterChart>
      <c:valAx>
        <c:axId val="34125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89977"/>
        <c:crossesAt val="0"/>
        <c:crossBetween val="midCat"/>
        <c:dispUnits/>
        <c:majorUnit val="1"/>
      </c:valAx>
      <c:valAx>
        <c:axId val="38689977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125048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0</xdr:rowOff>
    </xdr:from>
    <xdr:to>
      <xdr:col>10</xdr:col>
      <xdr:colOff>504825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9050" y="2495550"/>
        <a:ext cx="48006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14</xdr:row>
      <xdr:rowOff>152400</xdr:rowOff>
    </xdr:from>
    <xdr:to>
      <xdr:col>12</xdr:col>
      <xdr:colOff>514350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2257425" y="2419350"/>
        <a:ext cx="55721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15</xdr:row>
      <xdr:rowOff>161925</xdr:rowOff>
    </xdr:from>
    <xdr:to>
      <xdr:col>13</xdr:col>
      <xdr:colOff>476250</xdr:colOff>
      <xdr:row>32</xdr:row>
      <xdr:rowOff>38100</xdr:rowOff>
    </xdr:to>
    <xdr:graphicFrame>
      <xdr:nvGraphicFramePr>
        <xdr:cNvPr id="1" name="Chart 7"/>
        <xdr:cNvGraphicFramePr/>
      </xdr:nvGraphicFramePr>
      <xdr:xfrm>
        <a:off x="3448050" y="2628900"/>
        <a:ext cx="45148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zoomScale="200" zoomScaleNormal="200" workbookViewId="0" topLeftCell="A1">
      <selection activeCell="B1" sqref="B1"/>
    </sheetView>
  </sheetViews>
  <sheetFormatPr defaultColWidth="9.140625" defaultRowHeight="12.75"/>
  <cols>
    <col min="1" max="1" width="0.5625" style="5" customWidth="1"/>
    <col min="2" max="2" width="6.57421875" style="5" customWidth="1"/>
    <col min="3" max="3" width="5.140625" style="5" customWidth="1"/>
    <col min="4" max="4" width="5.421875" style="5" customWidth="1"/>
    <col min="5" max="5" width="7.57421875" style="8" customWidth="1"/>
    <col min="6" max="6" width="7.7109375" style="5" customWidth="1"/>
    <col min="7" max="8" width="7.7109375" style="8" customWidth="1"/>
    <col min="9" max="10" width="8.140625" style="8" customWidth="1"/>
    <col min="11" max="16384" width="9.140625" style="5" customWidth="1"/>
  </cols>
  <sheetData>
    <row r="1" ht="12.75">
      <c r="B1" s="5" t="s">
        <v>15</v>
      </c>
    </row>
    <row r="3" spans="2:10" ht="12.75">
      <c r="B3" s="9" t="s">
        <v>14</v>
      </c>
      <c r="C3" s="6" t="s">
        <v>1</v>
      </c>
      <c r="D3" s="6" t="s">
        <v>2</v>
      </c>
      <c r="E3" s="8" t="s">
        <v>4</v>
      </c>
      <c r="F3" s="5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2:10" ht="12.75">
      <c r="B4" s="5">
        <v>1</v>
      </c>
      <c r="C4" s="5">
        <v>9</v>
      </c>
      <c r="D4" s="5">
        <v>9</v>
      </c>
      <c r="F4" s="7"/>
      <c r="G4" s="8">
        <f>X-Facility X</f>
        <v>9</v>
      </c>
      <c r="H4" s="8">
        <f>Facility X-X</f>
        <v>-9</v>
      </c>
      <c r="I4" s="8">
        <f>Facility Y-Y</f>
        <v>-9</v>
      </c>
      <c r="J4" s="8">
        <f>Y-Facility Y</f>
        <v>9</v>
      </c>
    </row>
    <row r="5" spans="2:10" ht="12.75">
      <c r="B5" s="5">
        <v>2</v>
      </c>
      <c r="C5" s="5">
        <v>9</v>
      </c>
      <c r="D5" s="5">
        <v>3</v>
      </c>
      <c r="F5" s="7"/>
      <c r="G5" s="8">
        <f>X-Facility X</f>
        <v>9</v>
      </c>
      <c r="H5" s="8">
        <f>Facility X-X</f>
        <v>-9</v>
      </c>
      <c r="I5" s="8">
        <f>Facility Y-Y</f>
        <v>-3</v>
      </c>
      <c r="J5" s="8">
        <f>Y-Facility Y</f>
        <v>3</v>
      </c>
    </row>
    <row r="6" spans="2:10" ht="12.75">
      <c r="B6" s="5">
        <v>3</v>
      </c>
      <c r="C6" s="5">
        <v>8</v>
      </c>
      <c r="D6" s="5">
        <v>6</v>
      </c>
      <c r="F6" s="7"/>
      <c r="G6" s="8">
        <f>X-Facility X</f>
        <v>8</v>
      </c>
      <c r="H6" s="8">
        <f>Facility X-X</f>
        <v>-8</v>
      </c>
      <c r="I6" s="8">
        <f>Facility Y-Y</f>
        <v>-6</v>
      </c>
      <c r="J6" s="8">
        <f>Y-Facility Y</f>
        <v>6</v>
      </c>
    </row>
    <row r="7" spans="2:10" ht="12.75">
      <c r="B7" s="5">
        <v>4</v>
      </c>
      <c r="C7" s="5">
        <v>3</v>
      </c>
      <c r="D7" s="5">
        <v>9</v>
      </c>
      <c r="F7" s="7"/>
      <c r="G7" s="8">
        <f>X-Facility X</f>
        <v>3</v>
      </c>
      <c r="H7" s="8">
        <f>Facility X-X</f>
        <v>-3</v>
      </c>
      <c r="I7" s="8">
        <f>Facility Y-Y</f>
        <v>-9</v>
      </c>
      <c r="J7" s="8">
        <f>Y-Facility Y</f>
        <v>9</v>
      </c>
    </row>
    <row r="8" spans="2:10" ht="12.75">
      <c r="B8" s="5">
        <v>5</v>
      </c>
      <c r="C8" s="5">
        <v>0</v>
      </c>
      <c r="D8" s="5">
        <v>6</v>
      </c>
      <c r="F8" s="7"/>
      <c r="G8" s="8">
        <f>X-Facility X</f>
        <v>0</v>
      </c>
      <c r="H8" s="8">
        <f>Facility X-X</f>
        <v>0</v>
      </c>
      <c r="I8" s="8">
        <f>Facility Y-Y</f>
        <v>-6</v>
      </c>
      <c r="J8" s="8">
        <f>Y-Facility Y</f>
        <v>6</v>
      </c>
    </row>
    <row r="9" spans="2:10" ht="12.75">
      <c r="B9" s="5">
        <v>6</v>
      </c>
      <c r="C9" s="5">
        <v>4</v>
      </c>
      <c r="D9" s="5">
        <v>2</v>
      </c>
      <c r="F9" s="7"/>
      <c r="G9" s="8">
        <f>X-Facility X</f>
        <v>4</v>
      </c>
      <c r="H9" s="8">
        <f>Facility X-X</f>
        <v>-4</v>
      </c>
      <c r="I9" s="8">
        <f>Facility Y-Y</f>
        <v>-2</v>
      </c>
      <c r="J9" s="8">
        <f>Y-Facility Y</f>
        <v>2</v>
      </c>
    </row>
    <row r="10" spans="2:10" ht="12.75">
      <c r="B10" s="5">
        <v>7</v>
      </c>
      <c r="C10" s="5">
        <v>4</v>
      </c>
      <c r="D10" s="5">
        <v>0</v>
      </c>
      <c r="F10" s="7"/>
      <c r="G10" s="8">
        <f>X-Facility X</f>
        <v>4</v>
      </c>
      <c r="H10" s="8">
        <f>Facility X-X</f>
        <v>-4</v>
      </c>
      <c r="I10" s="8">
        <f>Facility Y-Y</f>
        <v>0</v>
      </c>
      <c r="J10" s="8">
        <f>Y-Facility Y</f>
        <v>0</v>
      </c>
    </row>
    <row r="11" spans="2:10" ht="12.75">
      <c r="B11" s="5">
        <v>8</v>
      </c>
      <c r="C11" s="5">
        <v>2</v>
      </c>
      <c r="D11" s="5">
        <v>0</v>
      </c>
      <c r="F11" s="7"/>
      <c r="G11" s="8">
        <f>X-Facility X</f>
        <v>2</v>
      </c>
      <c r="H11" s="8">
        <f>Facility X-X</f>
        <v>-2</v>
      </c>
      <c r="I11" s="8">
        <f>Facility Y-Y</f>
        <v>0</v>
      </c>
      <c r="J11" s="8">
        <f>Y-Facility Y</f>
        <v>0</v>
      </c>
    </row>
    <row r="12" spans="2:10" ht="12.75">
      <c r="B12" s="5">
        <v>9</v>
      </c>
      <c r="C12" s="5">
        <v>0</v>
      </c>
      <c r="D12" s="5">
        <v>9</v>
      </c>
      <c r="F12" s="7"/>
      <c r="G12" s="8">
        <f>X-Facility X</f>
        <v>0</v>
      </c>
      <c r="H12" s="8">
        <f>Facility X-X</f>
        <v>0</v>
      </c>
      <c r="I12" s="8">
        <f>Facility Y-Y</f>
        <v>-9</v>
      </c>
      <c r="J12" s="8">
        <f>Y-Facility Y</f>
        <v>9</v>
      </c>
    </row>
    <row r="13" spans="2:10" ht="12.75">
      <c r="B13" s="5">
        <v>10</v>
      </c>
      <c r="C13" s="5">
        <v>5</v>
      </c>
      <c r="D13" s="5">
        <v>2</v>
      </c>
      <c r="F13" s="7"/>
      <c r="G13" s="8">
        <f>X-Facility X</f>
        <v>5</v>
      </c>
      <c r="H13" s="8">
        <f>Facility X-X</f>
        <v>-5</v>
      </c>
      <c r="I13" s="8">
        <f>Facility Y-Y</f>
        <v>-2</v>
      </c>
      <c r="J13" s="8">
        <f>Y-Facility Y</f>
        <v>2</v>
      </c>
    </row>
    <row r="14" spans="2:4" ht="12.75">
      <c r="B14" s="5" t="s">
        <v>3</v>
      </c>
      <c r="C14" s="5">
        <v>0</v>
      </c>
      <c r="D14" s="5">
        <v>0</v>
      </c>
    </row>
    <row r="15" spans="3:6" ht="12.75">
      <c r="C15" s="5" t="s">
        <v>10</v>
      </c>
      <c r="D15" s="5">
        <f>E15+F15</f>
        <v>0</v>
      </c>
      <c r="E15" s="8">
        <f>SUM(E4:E13)</f>
        <v>0</v>
      </c>
      <c r="F15" s="8">
        <f>SUM(F4:F13)</f>
        <v>0</v>
      </c>
    </row>
    <row r="16" ht="5.25" customHeight="1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15"/>
  <sheetViews>
    <sheetView workbookViewId="0" topLeftCell="A1">
      <selection activeCell="I14" sqref="I14"/>
    </sheetView>
  </sheetViews>
  <sheetFormatPr defaultColWidth="9.140625" defaultRowHeight="12.75"/>
  <cols>
    <col min="1" max="16384" width="9.140625" style="1" customWidth="1"/>
  </cols>
  <sheetData>
    <row r="3" spans="2:12" ht="12.75">
      <c r="B3" s="1" t="s">
        <v>0</v>
      </c>
      <c r="C3" s="2" t="s">
        <v>1</v>
      </c>
      <c r="D3" s="2" t="s">
        <v>2</v>
      </c>
      <c r="E3" s="2" t="s">
        <v>13</v>
      </c>
      <c r="F3" s="2" t="s">
        <v>10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</row>
    <row r="4" spans="2:12" ht="12.75">
      <c r="B4" s="1">
        <v>1</v>
      </c>
      <c r="C4" s="1">
        <v>9</v>
      </c>
      <c r="D4" s="1">
        <v>9</v>
      </c>
      <c r="E4" s="1">
        <f>$D$15</f>
        <v>0</v>
      </c>
      <c r="F4" s="1">
        <f>G4+H4</f>
        <v>0</v>
      </c>
      <c r="G4" s="3">
        <v>0</v>
      </c>
      <c r="H4" s="3">
        <v>0</v>
      </c>
      <c r="I4" s="1">
        <f>C4-$C$14</f>
        <v>9</v>
      </c>
      <c r="J4" s="1">
        <f>$C$14-C4</f>
        <v>-9</v>
      </c>
      <c r="K4" s="1">
        <f>$D$14-D4</f>
        <v>-9</v>
      </c>
      <c r="L4" s="1">
        <f>D4-$D$14</f>
        <v>9</v>
      </c>
    </row>
    <row r="5" spans="2:12" ht="12.75">
      <c r="B5" s="1">
        <v>2</v>
      </c>
      <c r="C5" s="1">
        <v>9</v>
      </c>
      <c r="D5" s="1">
        <v>3</v>
      </c>
      <c r="E5" s="1">
        <f aca="true" t="shared" si="0" ref="E5:E13">$D$15</f>
        <v>0</v>
      </c>
      <c r="F5" s="1">
        <f aca="true" t="shared" si="1" ref="F5:F13">G5+H5</f>
        <v>0</v>
      </c>
      <c r="G5" s="3">
        <v>0</v>
      </c>
      <c r="H5" s="3">
        <v>0</v>
      </c>
      <c r="I5" s="1">
        <f aca="true" t="shared" si="2" ref="I5:I13">C5-$C$14</f>
        <v>9</v>
      </c>
      <c r="J5" s="1">
        <f aca="true" t="shared" si="3" ref="J5:J13">$C$14-C5</f>
        <v>-9</v>
      </c>
      <c r="K5" s="1">
        <f aca="true" t="shared" si="4" ref="K5:K13">$D$14-D5</f>
        <v>-3</v>
      </c>
      <c r="L5" s="1">
        <f aca="true" t="shared" si="5" ref="L5:L13">D5-$D$14</f>
        <v>3</v>
      </c>
    </row>
    <row r="6" spans="2:12" ht="12.75">
      <c r="B6" s="1">
        <v>3</v>
      </c>
      <c r="C6" s="1">
        <v>8</v>
      </c>
      <c r="D6" s="1">
        <v>6</v>
      </c>
      <c r="E6" s="1">
        <f t="shared" si="0"/>
        <v>0</v>
      </c>
      <c r="F6" s="1">
        <f t="shared" si="1"/>
        <v>0</v>
      </c>
      <c r="G6" s="3">
        <v>0</v>
      </c>
      <c r="H6" s="3">
        <v>0</v>
      </c>
      <c r="I6" s="1">
        <f t="shared" si="2"/>
        <v>8</v>
      </c>
      <c r="J6" s="1">
        <f t="shared" si="3"/>
        <v>-8</v>
      </c>
      <c r="K6" s="1">
        <f t="shared" si="4"/>
        <v>-6</v>
      </c>
      <c r="L6" s="1">
        <f t="shared" si="5"/>
        <v>6</v>
      </c>
    </row>
    <row r="7" spans="2:12" ht="12.75">
      <c r="B7" s="1">
        <v>4</v>
      </c>
      <c r="C7" s="1">
        <v>3</v>
      </c>
      <c r="D7" s="1">
        <v>9</v>
      </c>
      <c r="E7" s="1">
        <f t="shared" si="0"/>
        <v>0</v>
      </c>
      <c r="F7" s="1">
        <f t="shared" si="1"/>
        <v>0</v>
      </c>
      <c r="G7" s="3">
        <v>0</v>
      </c>
      <c r="H7" s="3">
        <v>0</v>
      </c>
      <c r="I7" s="1">
        <f t="shared" si="2"/>
        <v>3</v>
      </c>
      <c r="J7" s="1">
        <f t="shared" si="3"/>
        <v>-3</v>
      </c>
      <c r="K7" s="1">
        <f t="shared" si="4"/>
        <v>-9</v>
      </c>
      <c r="L7" s="1">
        <f t="shared" si="5"/>
        <v>9</v>
      </c>
    </row>
    <row r="8" spans="2:12" ht="12.75">
      <c r="B8" s="1">
        <v>5</v>
      </c>
      <c r="C8" s="1">
        <v>0</v>
      </c>
      <c r="D8" s="1">
        <v>6</v>
      </c>
      <c r="E8" s="1">
        <f t="shared" si="0"/>
        <v>0</v>
      </c>
      <c r="F8" s="1">
        <f t="shared" si="1"/>
        <v>0</v>
      </c>
      <c r="G8" s="3">
        <v>0</v>
      </c>
      <c r="H8" s="3">
        <v>0</v>
      </c>
      <c r="I8" s="1">
        <f t="shared" si="2"/>
        <v>0</v>
      </c>
      <c r="J8" s="1">
        <f t="shared" si="3"/>
        <v>0</v>
      </c>
      <c r="K8" s="1">
        <f t="shared" si="4"/>
        <v>-6</v>
      </c>
      <c r="L8" s="1">
        <f t="shared" si="5"/>
        <v>6</v>
      </c>
    </row>
    <row r="9" spans="2:12" ht="12.75">
      <c r="B9" s="1">
        <v>6</v>
      </c>
      <c r="C9" s="1">
        <v>4</v>
      </c>
      <c r="D9" s="1">
        <v>2</v>
      </c>
      <c r="E9" s="1">
        <f t="shared" si="0"/>
        <v>0</v>
      </c>
      <c r="F9" s="1">
        <f t="shared" si="1"/>
        <v>0</v>
      </c>
      <c r="G9" s="3">
        <v>0</v>
      </c>
      <c r="H9" s="3">
        <v>0</v>
      </c>
      <c r="I9" s="1">
        <f t="shared" si="2"/>
        <v>4</v>
      </c>
      <c r="J9" s="1">
        <f t="shared" si="3"/>
        <v>-4</v>
      </c>
      <c r="K9" s="1">
        <f t="shared" si="4"/>
        <v>-2</v>
      </c>
      <c r="L9" s="1">
        <f t="shared" si="5"/>
        <v>2</v>
      </c>
    </row>
    <row r="10" spans="2:12" ht="12.75">
      <c r="B10" s="1">
        <v>7</v>
      </c>
      <c r="C10" s="1">
        <v>4</v>
      </c>
      <c r="D10" s="1">
        <v>0</v>
      </c>
      <c r="E10" s="1">
        <f t="shared" si="0"/>
        <v>0</v>
      </c>
      <c r="F10" s="1">
        <f t="shared" si="1"/>
        <v>0</v>
      </c>
      <c r="G10" s="3">
        <v>0</v>
      </c>
      <c r="H10" s="3">
        <v>0</v>
      </c>
      <c r="I10" s="1">
        <f t="shared" si="2"/>
        <v>4</v>
      </c>
      <c r="J10" s="1">
        <f t="shared" si="3"/>
        <v>-4</v>
      </c>
      <c r="K10" s="1">
        <f t="shared" si="4"/>
        <v>0</v>
      </c>
      <c r="L10" s="1">
        <f t="shared" si="5"/>
        <v>0</v>
      </c>
    </row>
    <row r="11" spans="2:12" ht="12.75">
      <c r="B11" s="1">
        <v>8</v>
      </c>
      <c r="C11" s="1">
        <v>2</v>
      </c>
      <c r="D11" s="1">
        <v>0</v>
      </c>
      <c r="E11" s="1">
        <f t="shared" si="0"/>
        <v>0</v>
      </c>
      <c r="F11" s="1">
        <f t="shared" si="1"/>
        <v>0</v>
      </c>
      <c r="G11" s="3">
        <v>0</v>
      </c>
      <c r="H11" s="3">
        <v>0</v>
      </c>
      <c r="I11" s="1">
        <f t="shared" si="2"/>
        <v>2</v>
      </c>
      <c r="J11" s="1">
        <f t="shared" si="3"/>
        <v>-2</v>
      </c>
      <c r="K11" s="1">
        <f t="shared" si="4"/>
        <v>0</v>
      </c>
      <c r="L11" s="1">
        <f t="shared" si="5"/>
        <v>0</v>
      </c>
    </row>
    <row r="12" spans="2:12" ht="12.75">
      <c r="B12" s="1">
        <v>9</v>
      </c>
      <c r="C12" s="1">
        <v>0</v>
      </c>
      <c r="D12" s="1">
        <v>9</v>
      </c>
      <c r="E12" s="1">
        <f t="shared" si="0"/>
        <v>0</v>
      </c>
      <c r="F12" s="1">
        <f t="shared" si="1"/>
        <v>0</v>
      </c>
      <c r="G12" s="3">
        <v>0</v>
      </c>
      <c r="H12" s="3">
        <v>0</v>
      </c>
      <c r="I12" s="1">
        <f t="shared" si="2"/>
        <v>0</v>
      </c>
      <c r="J12" s="1">
        <f t="shared" si="3"/>
        <v>0</v>
      </c>
      <c r="K12" s="1">
        <f t="shared" si="4"/>
        <v>-9</v>
      </c>
      <c r="L12" s="1">
        <f t="shared" si="5"/>
        <v>9</v>
      </c>
    </row>
    <row r="13" spans="2:12" ht="12.75">
      <c r="B13" s="1">
        <v>10</v>
      </c>
      <c r="C13" s="1">
        <v>5</v>
      </c>
      <c r="D13" s="1">
        <v>2</v>
      </c>
      <c r="E13" s="1">
        <f t="shared" si="0"/>
        <v>0</v>
      </c>
      <c r="F13" s="1">
        <f t="shared" si="1"/>
        <v>0</v>
      </c>
      <c r="G13" s="3">
        <v>0</v>
      </c>
      <c r="H13" s="3">
        <v>0</v>
      </c>
      <c r="I13" s="1">
        <f t="shared" si="2"/>
        <v>5</v>
      </c>
      <c r="J13" s="1">
        <f t="shared" si="3"/>
        <v>-5</v>
      </c>
      <c r="K13" s="1">
        <f t="shared" si="4"/>
        <v>-2</v>
      </c>
      <c r="L13" s="1">
        <f t="shared" si="5"/>
        <v>2</v>
      </c>
    </row>
    <row r="14" spans="2:4" ht="12.75">
      <c r="B14" s="1" t="s">
        <v>3</v>
      </c>
      <c r="C14" s="3">
        <v>0</v>
      </c>
      <c r="D14" s="3">
        <v>0</v>
      </c>
    </row>
    <row r="15" spans="3:4" ht="12.75">
      <c r="C15" s="1" t="s">
        <v>10</v>
      </c>
      <c r="D15" s="4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G30"/>
  <sheetViews>
    <sheetView tabSelected="1" workbookViewId="0" topLeftCell="D1">
      <selection activeCell="A33" sqref="A1:N33"/>
    </sheetView>
  </sheetViews>
  <sheetFormatPr defaultColWidth="9.140625" defaultRowHeight="12.75"/>
  <cols>
    <col min="1" max="1" width="2.57421875" style="5" customWidth="1"/>
    <col min="2" max="16384" width="9.140625" style="5" customWidth="1"/>
  </cols>
  <sheetData>
    <row r="2" spans="2:32" ht="12.75">
      <c r="B2" s="5" t="s">
        <v>0</v>
      </c>
      <c r="C2" s="6" t="s">
        <v>1</v>
      </c>
      <c r="D2" s="6" t="s">
        <v>2</v>
      </c>
      <c r="E2" s="5" t="s">
        <v>11</v>
      </c>
      <c r="F2" s="5" t="s">
        <v>12</v>
      </c>
      <c r="G2" s="5" t="s">
        <v>11</v>
      </c>
      <c r="H2" s="5" t="s">
        <v>12</v>
      </c>
      <c r="I2" s="5" t="s">
        <v>11</v>
      </c>
      <c r="J2" s="5" t="s">
        <v>12</v>
      </c>
      <c r="K2" s="5" t="s">
        <v>11</v>
      </c>
      <c r="L2" s="5" t="s">
        <v>12</v>
      </c>
      <c r="M2" s="5" t="s">
        <v>11</v>
      </c>
      <c r="N2" s="5" t="s">
        <v>12</v>
      </c>
      <c r="O2" s="5" t="s">
        <v>11</v>
      </c>
      <c r="P2" s="5" t="s">
        <v>12</v>
      </c>
      <c r="Q2" s="5" t="s">
        <v>11</v>
      </c>
      <c r="R2" s="5" t="s">
        <v>12</v>
      </c>
      <c r="S2" s="5" t="s">
        <v>11</v>
      </c>
      <c r="T2" s="5" t="s">
        <v>12</v>
      </c>
      <c r="U2" s="5" t="s">
        <v>11</v>
      </c>
      <c r="V2" s="5" t="s">
        <v>12</v>
      </c>
      <c r="W2" s="5" t="s">
        <v>11</v>
      </c>
      <c r="X2" s="5" t="s">
        <v>12</v>
      </c>
      <c r="Y2" s="5" t="s">
        <v>11</v>
      </c>
      <c r="Z2" s="5" t="s">
        <v>12</v>
      </c>
      <c r="AA2" s="5" t="s">
        <v>11</v>
      </c>
      <c r="AB2" s="5" t="s">
        <v>12</v>
      </c>
      <c r="AC2" s="5" t="s">
        <v>11</v>
      </c>
      <c r="AD2" s="5" t="s">
        <v>12</v>
      </c>
      <c r="AE2" s="5" t="s">
        <v>11</v>
      </c>
      <c r="AF2" s="5" t="s">
        <v>12</v>
      </c>
    </row>
    <row r="3" spans="2:33" ht="12.75">
      <c r="B3" s="5">
        <v>1</v>
      </c>
      <c r="C3" s="5">
        <v>9</v>
      </c>
      <c r="D3" s="5">
        <v>9</v>
      </c>
      <c r="E3" s="5">
        <f aca="true" t="shared" si="0" ref="E3:E12">SQRT(POWER($C3-C$13,2)+POWER($D3-D$13,2))</f>
        <v>6.293647591023825</v>
      </c>
      <c r="F3" s="5">
        <f>1/E3</f>
        <v>0.1588903708917906</v>
      </c>
      <c r="G3" s="5">
        <f aca="true" t="shared" si="1" ref="G3:G12">SQRT(POWER($C3-C$14,2)+POWER($D3-D$14,2))</f>
        <v>6.807507139161279</v>
      </c>
      <c r="H3" s="5">
        <f>1/G3</f>
        <v>0.1468966509410382</v>
      </c>
      <c r="I3" s="5">
        <f aca="true" t="shared" si="2" ref="I3:I12">SQRT(POWER($C3-C$15,2)+POWER($D3-D$15,2))</f>
        <v>7.092825133020513</v>
      </c>
      <c r="J3" s="5">
        <f aca="true" t="shared" si="3" ref="J3:J12">1/I3</f>
        <v>0.1409875446307733</v>
      </c>
      <c r="K3" s="5">
        <f aca="true" t="shared" si="4" ref="K3:K12">SQRT(POWER($C3-C$16,2)+POWER($D3-D$16,2))</f>
        <v>7.284425564478837</v>
      </c>
      <c r="L3" s="5">
        <f aca="true" t="shared" si="5" ref="L3:L12">1/K3</f>
        <v>0.13727918435687178</v>
      </c>
      <c r="M3" s="5">
        <f aca="true" t="shared" si="6" ref="M3:M12">SQRT(POWER($C3-C$17,2)+POWER($D3-D$17,2))</f>
        <v>7.427032107104583</v>
      </c>
      <c r="N3" s="5">
        <f aca="true" t="shared" si="7" ref="N3:N12">1/M3</f>
        <v>0.13464328490561064</v>
      </c>
      <c r="O3" s="5">
        <f aca="true" t="shared" si="8" ref="O3:O12">SQRT(POWER($C3-C$18,2)+POWER($D3-D$18,2))</f>
        <v>7.5373902465603475</v>
      </c>
      <c r="P3" s="5">
        <f aca="true" t="shared" si="9" ref="P3:P12">1/O3</f>
        <v>0.13267191525028776</v>
      </c>
      <c r="Q3" s="5">
        <f aca="true" t="shared" si="10" ref="Q3:Q12">SQRT(POWER($C3-C$19,2)+POWER($D3-D$19,2))</f>
        <v>7.624106329042904</v>
      </c>
      <c r="R3" s="5">
        <f aca="true" t="shared" si="11" ref="R3:R12">1/Q3</f>
        <v>0.13116291363758242</v>
      </c>
      <c r="S3" s="5">
        <f aca="true" t="shared" si="12" ref="S3:S12">SQRT(POWER($C3-C$20,2)+POWER($D3-D$20,2))</f>
        <v>7.692833825107378</v>
      </c>
      <c r="T3" s="5">
        <f aca="true" t="shared" si="13" ref="T3:T12">1/S3</f>
        <v>0.12999110896380786</v>
      </c>
      <c r="U3" s="5">
        <f aca="true" t="shared" si="14" ref="U3:U12">SQRT(POWER($C3-C$21,2)+POWER($D3-D$21,2))</f>
        <v>7.747676803641974</v>
      </c>
      <c r="V3" s="5">
        <f aca="true" t="shared" si="15" ref="V3:V12">1/U3</f>
        <v>0.12907094931088595</v>
      </c>
      <c r="W3" s="5">
        <f aca="true" t="shared" si="16" ref="W3:W12">SQRT(POWER($C3-C$22,2)+POWER($D3-D$22,2))</f>
        <v>7.791708665979804</v>
      </c>
      <c r="X3" s="5">
        <f aca="true" t="shared" si="17" ref="X3:X12">1/W3</f>
        <v>0.12834155419159918</v>
      </c>
      <c r="Y3" s="5">
        <f aca="true" t="shared" si="18" ref="Y3:Y12">SQRT(POWER($C3-C$23,2)+POWER($D3-D$23,2))</f>
        <v>7.827258057592071</v>
      </c>
      <c r="Z3" s="5">
        <f aca="true" t="shared" si="19" ref="Z3:Z12">1/Y3</f>
        <v>0.1277586598834629</v>
      </c>
      <c r="AA3" s="5">
        <f aca="true" t="shared" si="20" ref="AA3:AA12">SQRT(POWER($C3-C$24,2)+POWER($D3-D$24,2))</f>
        <v>7.856103409703822</v>
      </c>
      <c r="AB3" s="5">
        <f aca="true" t="shared" si="21" ref="AB3:AB12">1/AA3</f>
        <v>0.1272895668309056</v>
      </c>
      <c r="AC3" s="5">
        <f aca="true" t="shared" si="22" ref="AC3:AC12">SQRT(POWER($C3-C$25,2)+POWER($D3-D$25,2))</f>
        <v>7.879613501736577</v>
      </c>
      <c r="AD3" s="5">
        <f aca="true" t="shared" si="23" ref="AD3:AD12">1/AC3</f>
        <v>0.12690977797065953</v>
      </c>
      <c r="AE3" s="5">
        <f aca="true" t="shared" si="24" ref="AE3:AE12">SQRT(POWER($C3-C$26,2)+POWER($D3-D$26,2))</f>
        <v>7.898850233903512</v>
      </c>
      <c r="AF3" s="5">
        <f aca="true" t="shared" si="25" ref="AF3:AF12">1/AE3</f>
        <v>0.12660070394901166</v>
      </c>
      <c r="AG3" s="5">
        <f>SQRT(POWER($C3-$C$27,2)+POWER($D3-$D$27,2))</f>
        <v>7.914644002102195</v>
      </c>
    </row>
    <row r="4" spans="2:33" ht="12.75">
      <c r="B4" s="5">
        <v>2</v>
      </c>
      <c r="C4" s="5">
        <v>9</v>
      </c>
      <c r="D4" s="5">
        <v>1</v>
      </c>
      <c r="E4" s="5">
        <f t="shared" si="0"/>
        <v>5.762811813689563</v>
      </c>
      <c r="F4" s="5">
        <f aca="true" t="shared" si="26" ref="F4:H12">1/E4</f>
        <v>0.17352640209845122</v>
      </c>
      <c r="G4" s="5">
        <f t="shared" si="1"/>
        <v>5.638559238205568</v>
      </c>
      <c r="H4" s="5">
        <f t="shared" si="26"/>
        <v>0.17735026941354667</v>
      </c>
      <c r="I4" s="5">
        <f t="shared" si="2"/>
        <v>5.490458598684846</v>
      </c>
      <c r="J4" s="5">
        <f t="shared" si="3"/>
        <v>0.18213414818199966</v>
      </c>
      <c r="K4" s="5">
        <f t="shared" si="4"/>
        <v>5.371215683850459</v>
      </c>
      <c r="L4" s="5">
        <f t="shared" si="5"/>
        <v>0.1861775916030858</v>
      </c>
      <c r="M4" s="5">
        <f t="shared" si="6"/>
        <v>5.286094018381836</v>
      </c>
      <c r="N4" s="5">
        <f t="shared" si="7"/>
        <v>0.18917559856533106</v>
      </c>
      <c r="O4" s="5">
        <f t="shared" si="8"/>
        <v>5.227152885937468</v>
      </c>
      <c r="P4" s="5">
        <f t="shared" si="9"/>
        <v>0.19130873380235067</v>
      </c>
      <c r="Q4" s="5">
        <f t="shared" si="10"/>
        <v>5.186203434050984</v>
      </c>
      <c r="R4" s="5">
        <f t="shared" si="11"/>
        <v>0.19281927766934745</v>
      </c>
      <c r="S4" s="5">
        <f t="shared" si="12"/>
        <v>5.157327321364358</v>
      </c>
      <c r="T4" s="5">
        <f t="shared" si="13"/>
        <v>0.19389888166637687</v>
      </c>
      <c r="U4" s="5">
        <f t="shared" si="14"/>
        <v>5.136600222577111</v>
      </c>
      <c r="V4" s="5">
        <f t="shared" si="15"/>
        <v>0.19468129826507788</v>
      </c>
      <c r="W4" s="5">
        <f t="shared" si="16"/>
        <v>5.121458854847909</v>
      </c>
      <c r="X4" s="5">
        <f t="shared" si="17"/>
        <v>0.19525686495624434</v>
      </c>
      <c r="Y4" s="5">
        <f t="shared" si="18"/>
        <v>5.110214932357037</v>
      </c>
      <c r="Z4" s="5">
        <f t="shared" si="19"/>
        <v>0.19568648544861883</v>
      </c>
      <c r="AA4" s="5">
        <f t="shared" si="20"/>
        <v>5.10173903375005</v>
      </c>
      <c r="AB4" s="5">
        <f t="shared" si="21"/>
        <v>0.196011593965234</v>
      </c>
      <c r="AC4" s="5">
        <f t="shared" si="22"/>
        <v>5.095262483369149</v>
      </c>
      <c r="AD4" s="5">
        <f t="shared" si="23"/>
        <v>0.1962607428496536</v>
      </c>
      <c r="AE4" s="5">
        <f t="shared" si="24"/>
        <v>5.090253114496864</v>
      </c>
      <c r="AF4" s="5">
        <f t="shared" si="25"/>
        <v>0.19645388500466404</v>
      </c>
      <c r="AG4" s="5">
        <f aca="true" t="shared" si="27" ref="AG4:AG12">SQRT(POWER($C4-$C$27,2)+POWER($D4-$D$27,2))</f>
        <v>5.086336391169799</v>
      </c>
    </row>
    <row r="5" spans="2:33" ht="12.75">
      <c r="B5" s="5">
        <v>3</v>
      </c>
      <c r="C5" s="5">
        <v>8</v>
      </c>
      <c r="D5" s="5">
        <v>10</v>
      </c>
      <c r="E5" s="5">
        <f t="shared" si="0"/>
        <v>6.435060217278468</v>
      </c>
      <c r="F5" s="5">
        <f t="shared" si="26"/>
        <v>0.15539870121416247</v>
      </c>
      <c r="G5" s="5">
        <f t="shared" si="1"/>
        <v>6.980594301523408</v>
      </c>
      <c r="H5" s="5">
        <f t="shared" si="26"/>
        <v>0.14325427847622735</v>
      </c>
      <c r="I5" s="5">
        <f t="shared" si="2"/>
        <v>7.301544035013247</v>
      </c>
      <c r="J5" s="5">
        <f t="shared" si="3"/>
        <v>0.13695733329891308</v>
      </c>
      <c r="K5" s="5">
        <f t="shared" si="4"/>
        <v>7.52114606143036</v>
      </c>
      <c r="L5" s="5">
        <f t="shared" si="5"/>
        <v>0.13295846029744854</v>
      </c>
      <c r="M5" s="5">
        <f t="shared" si="6"/>
        <v>7.683943033516384</v>
      </c>
      <c r="N5" s="5">
        <f t="shared" si="7"/>
        <v>0.13014151661954376</v>
      </c>
      <c r="O5" s="5">
        <f t="shared" si="8"/>
        <v>7.8086889726087385</v>
      </c>
      <c r="P5" s="5">
        <f t="shared" si="9"/>
        <v>0.12806247034653226</v>
      </c>
      <c r="Q5" s="5">
        <f t="shared" si="10"/>
        <v>7.905786993427944</v>
      </c>
      <c r="R5" s="5">
        <f t="shared" si="11"/>
        <v>0.12648962093606833</v>
      </c>
      <c r="S5" s="5">
        <f t="shared" si="12"/>
        <v>7.98214637968181</v>
      </c>
      <c r="T5" s="5">
        <f t="shared" si="13"/>
        <v>0.12527958677198084</v>
      </c>
      <c r="U5" s="5">
        <f t="shared" si="14"/>
        <v>8.042703754796136</v>
      </c>
      <c r="V5" s="5">
        <f t="shared" si="15"/>
        <v>0.12433629665939967</v>
      </c>
      <c r="W5" s="5">
        <f t="shared" si="16"/>
        <v>8.091085255546298</v>
      </c>
      <c r="X5" s="5">
        <f t="shared" si="17"/>
        <v>0.12359281461217052</v>
      </c>
      <c r="Y5" s="5">
        <f t="shared" si="18"/>
        <v>8.129993067123126</v>
      </c>
      <c r="Z5" s="5">
        <f t="shared" si="19"/>
        <v>0.12300133490198158</v>
      </c>
      <c r="AA5" s="5">
        <f t="shared" si="20"/>
        <v>8.161463502319688</v>
      </c>
      <c r="AB5" s="5">
        <f t="shared" si="21"/>
        <v>0.12252704428755645</v>
      </c>
      <c r="AC5" s="5">
        <f t="shared" si="22"/>
        <v>8.187047122165893</v>
      </c>
      <c r="AD5" s="5">
        <f t="shared" si="23"/>
        <v>0.12214416077960094</v>
      </c>
      <c r="AE5" s="5">
        <f t="shared" si="24"/>
        <v>8.207936459488302</v>
      </c>
      <c r="AF5" s="5">
        <f t="shared" si="25"/>
        <v>0.12183330182143513</v>
      </c>
      <c r="AG5" s="5">
        <f t="shared" si="27"/>
        <v>8.225057452420565</v>
      </c>
    </row>
    <row r="6" spans="2:33" ht="12.75">
      <c r="B6" s="5">
        <v>4</v>
      </c>
      <c r="C6" s="5">
        <v>3</v>
      </c>
      <c r="D6" s="5">
        <v>9</v>
      </c>
      <c r="E6" s="5">
        <f t="shared" si="0"/>
        <v>4.648655719667784</v>
      </c>
      <c r="F6" s="5">
        <f t="shared" si="26"/>
        <v>0.21511595185875906</v>
      </c>
      <c r="G6" s="5">
        <f t="shared" si="1"/>
        <v>5.074427178596005</v>
      </c>
      <c r="H6" s="5">
        <f t="shared" si="26"/>
        <v>0.19706657811900663</v>
      </c>
      <c r="I6" s="5">
        <f t="shared" si="2"/>
        <v>5.404827044003031</v>
      </c>
      <c r="J6" s="5">
        <f t="shared" si="3"/>
        <v>0.18501979653716358</v>
      </c>
      <c r="K6" s="5">
        <f t="shared" si="4"/>
        <v>5.650829676300526</v>
      </c>
      <c r="L6" s="5">
        <f t="shared" si="5"/>
        <v>0.1769651639287557</v>
      </c>
      <c r="M6" s="5">
        <f t="shared" si="6"/>
        <v>5.83441014092646</v>
      </c>
      <c r="N6" s="5">
        <f t="shared" si="7"/>
        <v>0.17139693231117406</v>
      </c>
      <c r="O6" s="5">
        <f t="shared" si="8"/>
        <v>5.97290874314589</v>
      </c>
      <c r="P6" s="5">
        <f t="shared" si="9"/>
        <v>0.16742261484365267</v>
      </c>
      <c r="Q6" s="5">
        <f t="shared" si="10"/>
        <v>6.078741883570483</v>
      </c>
      <c r="R6" s="5">
        <f t="shared" si="11"/>
        <v>0.16450772530789345</v>
      </c>
      <c r="S6" s="5">
        <f t="shared" si="12"/>
        <v>6.160621176931322</v>
      </c>
      <c r="T6" s="5">
        <f t="shared" si="13"/>
        <v>0.16232129379169388</v>
      </c>
      <c r="U6" s="5">
        <f t="shared" si="14"/>
        <v>6.224680501895428</v>
      </c>
      <c r="V6" s="5">
        <f t="shared" si="15"/>
        <v>0.16065081568371228</v>
      </c>
      <c r="W6" s="5">
        <f t="shared" si="16"/>
        <v>6.275293351500385</v>
      </c>
      <c r="X6" s="5">
        <f t="shared" si="17"/>
        <v>0.15935510007048612</v>
      </c>
      <c r="Y6" s="5">
        <f t="shared" si="18"/>
        <v>6.3156255505040155</v>
      </c>
      <c r="Z6" s="5">
        <f t="shared" si="19"/>
        <v>0.15833744290305424</v>
      </c>
      <c r="AA6" s="5">
        <f t="shared" si="20"/>
        <v>6.348003652076346</v>
      </c>
      <c r="AB6" s="5">
        <f t="shared" si="21"/>
        <v>0.15752984005812812</v>
      </c>
      <c r="AC6" s="5">
        <f t="shared" si="22"/>
        <v>6.374162056921839</v>
      </c>
      <c r="AD6" s="5">
        <f t="shared" si="23"/>
        <v>0.15688336616953105</v>
      </c>
      <c r="AE6" s="5">
        <f t="shared" si="24"/>
        <v>6.3954109925634866</v>
      </c>
      <c r="AF6" s="5">
        <f t="shared" si="25"/>
        <v>0.1563621167056799</v>
      </c>
      <c r="AG6" s="5">
        <f t="shared" si="27"/>
        <v>6.412752398677786</v>
      </c>
    </row>
    <row r="7" spans="2:33" ht="12.75">
      <c r="B7" s="5">
        <v>5</v>
      </c>
      <c r="C7" s="5">
        <v>0</v>
      </c>
      <c r="D7" s="5">
        <v>6</v>
      </c>
      <c r="E7" s="5">
        <f t="shared" si="0"/>
        <v>4.712748667179271</v>
      </c>
      <c r="F7" s="5">
        <f t="shared" si="26"/>
        <v>0.21219039474017432</v>
      </c>
      <c r="G7" s="5">
        <f t="shared" si="1"/>
        <v>4.690185377341488</v>
      </c>
      <c r="H7" s="5">
        <f t="shared" si="26"/>
        <v>0.2132111888009903</v>
      </c>
      <c r="I7" s="5">
        <f t="shared" si="2"/>
        <v>4.806559226793675</v>
      </c>
      <c r="J7" s="5">
        <f t="shared" si="3"/>
        <v>0.20804903316817605</v>
      </c>
      <c r="K7" s="5">
        <f t="shared" si="4"/>
        <v>4.9281385367981265</v>
      </c>
      <c r="L7" s="5">
        <f t="shared" si="5"/>
        <v>0.20291637350148695</v>
      </c>
      <c r="M7" s="5">
        <f t="shared" si="6"/>
        <v>5.027261043355597</v>
      </c>
      <c r="N7" s="5">
        <f t="shared" si="7"/>
        <v>0.19891547134232757</v>
      </c>
      <c r="O7" s="5">
        <f t="shared" si="8"/>
        <v>5.103813354048069</v>
      </c>
      <c r="P7" s="5">
        <f t="shared" si="9"/>
        <v>0.19593192983964708</v>
      </c>
      <c r="Q7" s="5">
        <f t="shared" si="10"/>
        <v>5.162537791715313</v>
      </c>
      <c r="R7" s="5">
        <f t="shared" si="11"/>
        <v>0.19370318249384444</v>
      </c>
      <c r="S7" s="5">
        <f t="shared" si="12"/>
        <v>5.207869872869284</v>
      </c>
      <c r="T7" s="5">
        <f t="shared" si="13"/>
        <v>0.1920170865269812</v>
      </c>
      <c r="U7" s="5">
        <f t="shared" si="14"/>
        <v>5.243189425006735</v>
      </c>
      <c r="V7" s="5">
        <f t="shared" si="15"/>
        <v>0.19072360712939826</v>
      </c>
      <c r="W7" s="5">
        <f t="shared" si="16"/>
        <v>5.270965692188032</v>
      </c>
      <c r="X7" s="5">
        <f t="shared" si="17"/>
        <v>0.18971855602894083</v>
      </c>
      <c r="Y7" s="5">
        <f t="shared" si="18"/>
        <v>5.292997994920085</v>
      </c>
      <c r="Z7" s="5">
        <f t="shared" si="19"/>
        <v>0.1889288454217709</v>
      </c>
      <c r="AA7" s="5">
        <f t="shared" si="20"/>
        <v>5.310608515262659</v>
      </c>
      <c r="AB7" s="5">
        <f t="shared" si="21"/>
        <v>0.1883023380702994</v>
      </c>
      <c r="AC7" s="5">
        <f t="shared" si="22"/>
        <v>5.324779806490435</v>
      </c>
      <c r="AD7" s="5">
        <f t="shared" si="23"/>
        <v>0.1878011929772361</v>
      </c>
      <c r="AE7" s="5">
        <f t="shared" si="24"/>
        <v>5.336250630722552</v>
      </c>
      <c r="AF7" s="5">
        <f t="shared" si="25"/>
        <v>0.18739749483329562</v>
      </c>
      <c r="AG7" s="5">
        <f t="shared" si="27"/>
        <v>5.345582823852107</v>
      </c>
    </row>
    <row r="8" spans="2:33" ht="12.75">
      <c r="B8" s="5">
        <v>6</v>
      </c>
      <c r="C8" s="5">
        <v>4</v>
      </c>
      <c r="D8" s="5">
        <v>2</v>
      </c>
      <c r="E8" s="5">
        <f t="shared" si="0"/>
        <v>2.647640458974745</v>
      </c>
      <c r="F8" s="5">
        <f t="shared" si="26"/>
        <v>0.377694787300249</v>
      </c>
      <c r="G8" s="5">
        <f t="shared" si="1"/>
        <v>2.109897026613073</v>
      </c>
      <c r="H8" s="5">
        <f t="shared" si="26"/>
        <v>0.4739567795899769</v>
      </c>
      <c r="I8" s="5">
        <f t="shared" si="2"/>
        <v>1.7565602438160635</v>
      </c>
      <c r="J8" s="5">
        <f t="shared" si="3"/>
        <v>0.5692944511982898</v>
      </c>
      <c r="K8" s="5">
        <f t="shared" si="4"/>
        <v>1.5057955857713061</v>
      </c>
      <c r="L8" s="5">
        <f t="shared" si="5"/>
        <v>0.6641007647049085</v>
      </c>
      <c r="M8" s="5">
        <f t="shared" si="6"/>
        <v>1.3208539315875556</v>
      </c>
      <c r="N8" s="5">
        <f t="shared" si="7"/>
        <v>0.757085985123339</v>
      </c>
      <c r="O8" s="5">
        <f t="shared" si="8"/>
        <v>1.181280569960568</v>
      </c>
      <c r="P8" s="5">
        <f t="shared" si="9"/>
        <v>0.8465389386988569</v>
      </c>
      <c r="Q8" s="5">
        <f t="shared" si="10"/>
        <v>1.0742037866621275</v>
      </c>
      <c r="R8" s="5">
        <f t="shared" si="11"/>
        <v>0.9309220581946552</v>
      </c>
      <c r="S8" s="5">
        <f t="shared" si="12"/>
        <v>0.9909764623515279</v>
      </c>
      <c r="T8" s="5">
        <f t="shared" si="13"/>
        <v>1.0091057033050612</v>
      </c>
      <c r="U8" s="5">
        <f t="shared" si="14"/>
        <v>0.9255722616968597</v>
      </c>
      <c r="V8" s="5">
        <f t="shared" si="15"/>
        <v>1.080412671579733</v>
      </c>
      <c r="W8" s="5">
        <f t="shared" si="16"/>
        <v>0.8736890866706841</v>
      </c>
      <c r="X8" s="5">
        <f t="shared" si="17"/>
        <v>1.1445719252493372</v>
      </c>
      <c r="Y8" s="5">
        <f t="shared" si="18"/>
        <v>0.8321979866039619</v>
      </c>
      <c r="Z8" s="5">
        <f t="shared" si="19"/>
        <v>1.2016371297421728</v>
      </c>
      <c r="AA8" s="5">
        <f t="shared" si="20"/>
        <v>0.7987865418464183</v>
      </c>
      <c r="AB8" s="5">
        <f t="shared" si="21"/>
        <v>1.2518989086727361</v>
      </c>
      <c r="AC8" s="5">
        <f t="shared" si="22"/>
        <v>0.7717210715967359</v>
      </c>
      <c r="AD8" s="5">
        <f t="shared" si="23"/>
        <v>1.2958049699627117</v>
      </c>
      <c r="AE8" s="5">
        <f t="shared" si="24"/>
        <v>0.7496847153621885</v>
      </c>
      <c r="AF8" s="5">
        <f t="shared" si="25"/>
        <v>1.3338940750804542</v>
      </c>
      <c r="AG8" s="5">
        <f t="shared" si="27"/>
        <v>0.731665267889179</v>
      </c>
    </row>
    <row r="9" spans="2:33" ht="12.75">
      <c r="B9" s="5">
        <v>7</v>
      </c>
      <c r="C9" s="5">
        <v>4</v>
      </c>
      <c r="D9" s="5">
        <v>0</v>
      </c>
      <c r="E9" s="5">
        <f t="shared" si="0"/>
        <v>4.62709412050371</v>
      </c>
      <c r="F9" s="5">
        <f t="shared" si="26"/>
        <v>0.2161183615368384</v>
      </c>
      <c r="G9" s="5">
        <f t="shared" si="1"/>
        <v>4.100544435945803</v>
      </c>
      <c r="H9" s="5">
        <f t="shared" si="26"/>
        <v>0.2438700557013588</v>
      </c>
      <c r="I9" s="5">
        <f t="shared" si="2"/>
        <v>3.7476320129144716</v>
      </c>
      <c r="J9" s="5">
        <f t="shared" si="3"/>
        <v>0.26683516325881645</v>
      </c>
      <c r="K9" s="5">
        <f t="shared" si="4"/>
        <v>3.4948813821974607</v>
      </c>
      <c r="L9" s="5">
        <f t="shared" si="5"/>
        <v>0.28613274404501665</v>
      </c>
      <c r="M9" s="5">
        <f t="shared" si="6"/>
        <v>3.307589926425701</v>
      </c>
      <c r="N9" s="5">
        <f t="shared" si="7"/>
        <v>0.30233493941029005</v>
      </c>
      <c r="O9" s="5">
        <f t="shared" si="8"/>
        <v>3.1659347238961986</v>
      </c>
      <c r="P9" s="5">
        <f t="shared" si="9"/>
        <v>0.31586248208217543</v>
      </c>
      <c r="Q9" s="5">
        <f t="shared" si="10"/>
        <v>3.057178594878257</v>
      </c>
      <c r="R9" s="5">
        <f t="shared" si="11"/>
        <v>0.32709897997955273</v>
      </c>
      <c r="S9" s="5">
        <f t="shared" si="12"/>
        <v>2.9726448759780415</v>
      </c>
      <c r="T9" s="5">
        <f t="shared" si="13"/>
        <v>0.33640076151746384</v>
      </c>
      <c r="U9" s="5">
        <f t="shared" si="14"/>
        <v>2.9062390661892334</v>
      </c>
      <c r="V9" s="5">
        <f t="shared" si="15"/>
        <v>0.3440873160208518</v>
      </c>
      <c r="W9" s="5">
        <f t="shared" si="16"/>
        <v>2.8535919184014866</v>
      </c>
      <c r="X9" s="5">
        <f t="shared" si="17"/>
        <v>0.35043553128653937</v>
      </c>
      <c r="Y9" s="5">
        <f t="shared" si="18"/>
        <v>2.8115183580396366</v>
      </c>
      <c r="Z9" s="5">
        <f t="shared" si="19"/>
        <v>0.35567969781896125</v>
      </c>
      <c r="AA9" s="5">
        <f t="shared" si="20"/>
        <v>2.777661792869531</v>
      </c>
      <c r="AB9" s="5">
        <f t="shared" si="21"/>
        <v>0.3600150322717748</v>
      </c>
      <c r="AC9" s="5">
        <f t="shared" si="22"/>
        <v>2.7502547376136564</v>
      </c>
      <c r="AD9" s="5">
        <f t="shared" si="23"/>
        <v>0.36360268244376553</v>
      </c>
      <c r="AE9" s="5">
        <f t="shared" si="24"/>
        <v>2.727954840251127</v>
      </c>
      <c r="AF9" s="5">
        <f t="shared" si="25"/>
        <v>0.36657498329699006</v>
      </c>
      <c r="AG9" s="5">
        <f t="shared" si="27"/>
        <v>2.709730819706422</v>
      </c>
    </row>
    <row r="10" spans="2:33" ht="12.75">
      <c r="B10" s="5">
        <v>8</v>
      </c>
      <c r="C10" s="5">
        <v>3</v>
      </c>
      <c r="D10" s="5">
        <v>0</v>
      </c>
      <c r="E10" s="5">
        <f t="shared" si="0"/>
        <v>4.838388161361178</v>
      </c>
      <c r="F10" s="5">
        <f t="shared" si="26"/>
        <v>0.206680399887278</v>
      </c>
      <c r="G10" s="5">
        <f t="shared" si="1"/>
        <v>4.287471006085416</v>
      </c>
      <c r="H10" s="5">
        <f t="shared" si="26"/>
        <v>0.23323772885709348</v>
      </c>
      <c r="I10" s="5">
        <f t="shared" si="2"/>
        <v>3.940652679301305</v>
      </c>
      <c r="J10" s="5">
        <f t="shared" si="3"/>
        <v>0.2537650692365267</v>
      </c>
      <c r="K10" s="5">
        <f t="shared" si="4"/>
        <v>3.7003197042036895</v>
      </c>
      <c r="L10" s="5">
        <f t="shared" si="5"/>
        <v>0.2702469191686237</v>
      </c>
      <c r="M10" s="5">
        <f t="shared" si="6"/>
        <v>3.5242125007094334</v>
      </c>
      <c r="N10" s="5">
        <f t="shared" si="7"/>
        <v>0.28375133446087525</v>
      </c>
      <c r="O10" s="5">
        <f t="shared" si="8"/>
        <v>3.3912201142763685</v>
      </c>
      <c r="P10" s="5">
        <f t="shared" si="9"/>
        <v>0.29487911910825165</v>
      </c>
      <c r="Q10" s="5">
        <f t="shared" si="10"/>
        <v>3.2889246301390753</v>
      </c>
      <c r="R10" s="5">
        <f t="shared" si="11"/>
        <v>0.3040507498518487</v>
      </c>
      <c r="S10" s="5">
        <f t="shared" si="12"/>
        <v>3.2091864591359567</v>
      </c>
      <c r="T10" s="5">
        <f t="shared" si="13"/>
        <v>0.31160545288765823</v>
      </c>
      <c r="U10" s="5">
        <f t="shared" si="14"/>
        <v>3.146360451803851</v>
      </c>
      <c r="V10" s="5">
        <f t="shared" si="15"/>
        <v>0.31782753925307144</v>
      </c>
      <c r="W10" s="5">
        <f t="shared" si="16"/>
        <v>3.096409311134372</v>
      </c>
      <c r="X10" s="5">
        <f t="shared" si="17"/>
        <v>0.32295471932735187</v>
      </c>
      <c r="Y10" s="5">
        <f t="shared" si="18"/>
        <v>3.056385944750284</v>
      </c>
      <c r="Z10" s="5">
        <f t="shared" si="19"/>
        <v>0.32718381057785656</v>
      </c>
      <c r="AA10" s="5">
        <f t="shared" si="20"/>
        <v>3.0241037183551778</v>
      </c>
      <c r="AB10" s="5">
        <f t="shared" si="21"/>
        <v>0.3306764890140422</v>
      </c>
      <c r="AC10" s="5">
        <f t="shared" si="22"/>
        <v>2.9979170469330554</v>
      </c>
      <c r="AD10" s="5">
        <f t="shared" si="23"/>
        <v>0.333564933366994</v>
      </c>
      <c r="AE10" s="5">
        <f t="shared" si="24"/>
        <v>2.976571641135195</v>
      </c>
      <c r="AF10" s="5">
        <f t="shared" si="25"/>
        <v>0.3359569735128644</v>
      </c>
      <c r="AG10" s="5">
        <f t="shared" si="27"/>
        <v>2.9591003795730573</v>
      </c>
    </row>
    <row r="11" spans="2:33" ht="12.75">
      <c r="B11" s="5">
        <v>9</v>
      </c>
      <c r="C11" s="5">
        <v>0</v>
      </c>
      <c r="D11" s="5">
        <v>9</v>
      </c>
      <c r="E11" s="5">
        <f t="shared" si="0"/>
        <v>6.293647591023825</v>
      </c>
      <c r="F11" s="5">
        <f t="shared" si="26"/>
        <v>0.1588903708917906</v>
      </c>
      <c r="G11" s="5">
        <f t="shared" si="1"/>
        <v>6.515645790053725</v>
      </c>
      <c r="H11" s="5">
        <f t="shared" si="26"/>
        <v>0.1534767285119338</v>
      </c>
      <c r="I11" s="5">
        <f t="shared" si="2"/>
        <v>6.757525351752376</v>
      </c>
      <c r="J11" s="5">
        <f t="shared" si="3"/>
        <v>0.14798316661004873</v>
      </c>
      <c r="K11" s="5">
        <f t="shared" si="4"/>
        <v>6.954594606705817</v>
      </c>
      <c r="L11" s="5">
        <f t="shared" si="5"/>
        <v>0.14378983341973256</v>
      </c>
      <c r="M11" s="5">
        <f t="shared" si="6"/>
        <v>7.104935578795708</v>
      </c>
      <c r="N11" s="5">
        <f t="shared" si="7"/>
        <v>0.14074722971232073</v>
      </c>
      <c r="O11" s="5">
        <f t="shared" si="8"/>
        <v>7.218540878629931</v>
      </c>
      <c r="P11" s="5">
        <f t="shared" si="9"/>
        <v>0.13853215169293306</v>
      </c>
      <c r="Q11" s="5">
        <f t="shared" si="10"/>
        <v>7.3050089440284065</v>
      </c>
      <c r="R11" s="5">
        <f t="shared" si="11"/>
        <v>0.13689237174958774</v>
      </c>
      <c r="S11" s="5">
        <f t="shared" si="12"/>
        <v>7.371569290057843</v>
      </c>
      <c r="T11" s="5">
        <f t="shared" si="13"/>
        <v>0.1356563250851778</v>
      </c>
      <c r="U11" s="5">
        <f t="shared" si="14"/>
        <v>7.423390269894862</v>
      </c>
      <c r="V11" s="5">
        <f t="shared" si="15"/>
        <v>0.13470933948541589</v>
      </c>
      <c r="W11" s="5">
        <f t="shared" si="16"/>
        <v>7.464154205489395</v>
      </c>
      <c r="X11" s="5">
        <f t="shared" si="17"/>
        <v>0.13397365226787059</v>
      </c>
      <c r="Y11" s="5">
        <f t="shared" si="18"/>
        <v>7.4965128420618825</v>
      </c>
      <c r="Z11" s="5">
        <f t="shared" si="19"/>
        <v>0.1333953560899863</v>
      </c>
      <c r="AA11" s="5">
        <f t="shared" si="20"/>
        <v>7.5224028845962465</v>
      </c>
      <c r="AB11" s="5">
        <f t="shared" si="21"/>
        <v>0.13293624594977718</v>
      </c>
      <c r="AC11" s="5">
        <f t="shared" si="22"/>
        <v>7.543259138030351</v>
      </c>
      <c r="AD11" s="5">
        <f t="shared" si="23"/>
        <v>0.13256869235187296</v>
      </c>
      <c r="AE11" s="5">
        <f t="shared" si="24"/>
        <v>7.5601590682262785</v>
      </c>
      <c r="AF11" s="5">
        <f t="shared" si="25"/>
        <v>0.13227234916296732</v>
      </c>
      <c r="AG11" s="5">
        <f t="shared" si="27"/>
        <v>7.573922045421079</v>
      </c>
    </row>
    <row r="12" spans="2:33" ht="13.5" thickBot="1">
      <c r="B12" s="5">
        <v>10</v>
      </c>
      <c r="C12" s="5">
        <v>5</v>
      </c>
      <c r="D12" s="5">
        <v>0</v>
      </c>
      <c r="E12" s="5">
        <f t="shared" si="0"/>
        <v>4.62709412050371</v>
      </c>
      <c r="F12" s="5">
        <f t="shared" si="26"/>
        <v>0.2161183615368384</v>
      </c>
      <c r="G12" s="5">
        <f t="shared" si="1"/>
        <v>4.152893173958256</v>
      </c>
      <c r="H12" s="5">
        <f t="shared" si="26"/>
        <v>0.24079598441653816</v>
      </c>
      <c r="I12" s="5">
        <f t="shared" si="2"/>
        <v>3.8158548019491247</v>
      </c>
      <c r="J12" s="5">
        <f t="shared" si="3"/>
        <v>0.2620644788394998</v>
      </c>
      <c r="K12" s="5">
        <f t="shared" si="4"/>
        <v>3.5687569037331173</v>
      </c>
      <c r="L12" s="5">
        <f t="shared" si="5"/>
        <v>0.2802096155537926</v>
      </c>
      <c r="M12" s="5">
        <f t="shared" si="6"/>
        <v>3.3852959239376568</v>
      </c>
      <c r="N12" s="5">
        <f t="shared" si="7"/>
        <v>0.29539515081353224</v>
      </c>
      <c r="O12" s="5">
        <f t="shared" si="8"/>
        <v>3.2474469184993264</v>
      </c>
      <c r="P12" s="5">
        <f t="shared" si="9"/>
        <v>0.3079342095796623</v>
      </c>
      <c r="Q12" s="5">
        <f t="shared" si="10"/>
        <v>3.142555759127932</v>
      </c>
      <c r="R12" s="5">
        <f t="shared" si="11"/>
        <v>0.3182123330971549</v>
      </c>
      <c r="S12" s="5">
        <f t="shared" si="12"/>
        <v>3.0617572385568765</v>
      </c>
      <c r="T12" s="5">
        <f t="shared" si="13"/>
        <v>0.32660982634643443</v>
      </c>
      <c r="U12" s="5">
        <f t="shared" si="14"/>
        <v>2.998810918849937</v>
      </c>
      <c r="V12" s="5">
        <f t="shared" si="15"/>
        <v>0.33346550584906715</v>
      </c>
      <c r="W12" s="5">
        <f t="shared" si="16"/>
        <v>2.949275004378689</v>
      </c>
      <c r="X12" s="5">
        <f t="shared" si="17"/>
        <v>0.3390663802172852</v>
      </c>
      <c r="Y12" s="5">
        <f t="shared" si="18"/>
        <v>2.909944314230206</v>
      </c>
      <c r="Z12" s="5">
        <f t="shared" si="19"/>
        <v>0.3436491877558623</v>
      </c>
      <c r="AA12" s="5">
        <f t="shared" si="20"/>
        <v>2.8784729930580806</v>
      </c>
      <c r="AB12" s="5">
        <f t="shared" si="21"/>
        <v>0.3474064208389891</v>
      </c>
      <c r="AC12" s="5">
        <f t="shared" si="22"/>
        <v>2.853120331013207</v>
      </c>
      <c r="AD12" s="5">
        <f t="shared" si="23"/>
        <v>0.3504934541771947</v>
      </c>
      <c r="AE12" s="5">
        <f t="shared" si="24"/>
        <v>2.8325777105118988</v>
      </c>
      <c r="AF12" s="5">
        <f t="shared" si="25"/>
        <v>0.3530353276059924</v>
      </c>
      <c r="AG12" s="5">
        <f t="shared" si="27"/>
        <v>2.8158492811484535</v>
      </c>
    </row>
    <row r="13" spans="2:32" ht="13.5" thickBot="1">
      <c r="B13" s="5" t="s">
        <v>3</v>
      </c>
      <c r="C13" s="10">
        <f>AVERAGE(C3:C12)</f>
        <v>4.5</v>
      </c>
      <c r="D13" s="11">
        <f>AVERAGE(D3:D12)</f>
        <v>4.6</v>
      </c>
      <c r="E13" s="5">
        <f>SUM(E3:E12)</f>
        <v>50.88678846120608</v>
      </c>
      <c r="F13" s="5">
        <f>SUM(F3:F12)</f>
        <v>2.0906241019563323</v>
      </c>
      <c r="H13" s="5">
        <f>SUM(H3:H12)</f>
        <v>2.2231162428277105</v>
      </c>
      <c r="J13" s="5">
        <f>SUM(J3:J12)</f>
        <v>2.353090184960207</v>
      </c>
      <c r="L13" s="5">
        <f>SUM(L3:L12)</f>
        <v>2.4807766505797226</v>
      </c>
      <c r="N13" s="5">
        <f>SUM(N3:N12)</f>
        <v>2.6035874432643444</v>
      </c>
      <c r="P13" s="5">
        <f>SUM(P3:P12)</f>
        <v>2.71914456524435</v>
      </c>
      <c r="R13" s="5">
        <f>SUM(R3:R12)</f>
        <v>2.8258592129175355</v>
      </c>
      <c r="T13" s="5">
        <f>SUM(T3:T12)</f>
        <v>2.922886026862636</v>
      </c>
      <c r="V13" s="5">
        <f>SUM(V3:V12)</f>
        <v>3.0099653392366132</v>
      </c>
      <c r="X13" s="5">
        <f>SUM(X3:X12)</f>
        <v>3.087267098207825</v>
      </c>
      <c r="Z13" s="5">
        <f>SUM(Z3:Z12)</f>
        <v>3.155257950543727</v>
      </c>
      <c r="AB13" s="5">
        <f>SUM(AB3:AB12)</f>
        <v>3.2145934799594427</v>
      </c>
      <c r="AD13" s="5">
        <f>SUM(AD3:AD12)</f>
        <v>3.26603397304922</v>
      </c>
      <c r="AF13" s="5">
        <f>SUM(AF3:AF12)</f>
        <v>3.310381210973355</v>
      </c>
    </row>
    <row r="14" spans="3:5" ht="13.5" thickBot="1">
      <c r="C14" s="10">
        <f>SUMPRODUCT($C3:$C12,F3:F12)/F13</f>
        <v>4.283971478428502</v>
      </c>
      <c r="D14" s="11">
        <f>SUMPRODUCT($D3:$D12,F3:F12)/F13</f>
        <v>4.090699802063849</v>
      </c>
      <c r="E14" s="5">
        <f>SUM(G3:G12)</f>
        <v>50.35772466748402</v>
      </c>
    </row>
    <row r="15" spans="3:5" ht="13.5" thickBot="1">
      <c r="C15" s="10">
        <f>SUMPRODUCT($C3:$C12,H3:H12)/H13</f>
        <v>4.24199891733159</v>
      </c>
      <c r="D15" s="11">
        <f>SUMPRODUCT($D3:$D12,H3:H12)/H13</f>
        <v>3.7398104535165566</v>
      </c>
      <c r="E15" s="5">
        <f>SUM(I3:I12)</f>
        <v>50.11443912724865</v>
      </c>
    </row>
    <row r="16" spans="3:5" ht="13.5" thickBot="1">
      <c r="C16" s="10">
        <f>SUMPRODUCT($C3:$C12,J3:J12)/J13</f>
        <v>4.239085018843824</v>
      </c>
      <c r="D16" s="11">
        <f>SUMPRODUCT($D3:$D12,J3:J12)/J13</f>
        <v>3.486693882375521</v>
      </c>
      <c r="E16" s="5">
        <f>SUM(K3:K12)</f>
        <v>49.98010370546971</v>
      </c>
    </row>
    <row r="17" spans="3:5" ht="13.5" thickBot="1">
      <c r="C17" s="10">
        <f>SUMPRODUCT($C3:$C12,L3:L12)/L13</f>
        <v>4.239961314381931</v>
      </c>
      <c r="D17" s="11">
        <f>SUMPRODUCT($D3:$D12,L3:L12)/L13</f>
        <v>3.298874003200618</v>
      </c>
      <c r="E17" s="5">
        <f>SUM(M3:M12)</f>
        <v>49.90162820474091</v>
      </c>
    </row>
    <row r="18" spans="3:5" ht="13.5" thickBot="1">
      <c r="C18" s="10">
        <f>SUMPRODUCT($C3:$C12,N3:N12)/N13</f>
        <v>4.238615593750463</v>
      </c>
      <c r="D18" s="11">
        <f>SUMPRODUCT($D3:$D12,N3:N12)/N13</f>
        <v>3.1569297227513338</v>
      </c>
      <c r="E18" s="5">
        <f>SUM(O3:O12)</f>
        <v>49.85437740756291</v>
      </c>
    </row>
    <row r="19" spans="3:5" ht="13.5" thickBot="1">
      <c r="C19" s="10">
        <f>SUMPRODUCT($C3:$C12,P3:P12)/P13</f>
        <v>4.23534213087683</v>
      </c>
      <c r="D19" s="11">
        <f>SUMPRODUCT($D3:$D12,P3:P12)/P13</f>
        <v>3.0481067964256345</v>
      </c>
      <c r="E19" s="5">
        <f>SUM(Q3:Q12)</f>
        <v>49.82524814664343</v>
      </c>
    </row>
    <row r="20" spans="3:5" ht="13.5" thickBot="1">
      <c r="C20" s="10">
        <f>SUMPRODUCT($C3:$C12,R3:R12)/R13</f>
        <v>4.231130085411537</v>
      </c>
      <c r="D20" s="11">
        <f>SUMPRODUCT($D3:$D12,R3:R12)/R13</f>
        <v>2.963645802435939</v>
      </c>
      <c r="E20" s="5">
        <f>SUM(S3:S12)</f>
        <v>49.8069329020344</v>
      </c>
    </row>
    <row r="21" spans="3:5" ht="13.5" thickBot="1">
      <c r="C21" s="10">
        <f>SUMPRODUCT($C3:$C12,T3:T12)/T13</f>
        <v>4.226679291415433</v>
      </c>
      <c r="D21" s="11">
        <f>SUMPRODUCT($D3:$D12,T3:T12)/T13</f>
        <v>2.8973853745554567</v>
      </c>
      <c r="E21" s="5">
        <f>SUM(U3:U12)</f>
        <v>49.79522367635212</v>
      </c>
    </row>
    <row r="22" spans="3:5" ht="13.5" thickBot="1">
      <c r="C22" s="10">
        <f>SUMPRODUCT($C3:$C12,V3:V12)/V13</f>
        <v>4.2223818926566805</v>
      </c>
      <c r="D22" s="11">
        <f>SUMPRODUCT($D3:$D12,V3:V12)/V13</f>
        <v>2.8449135541497053</v>
      </c>
      <c r="E22" s="5">
        <f>SUM(W3:W12)</f>
        <v>49.787631346137054</v>
      </c>
    </row>
    <row r="23" spans="3:5" ht="13.5" thickBot="1">
      <c r="C23" s="10">
        <f>SUMPRODUCT($C3:$C12,X3:X12)/X13</f>
        <v>4.218429782836595</v>
      </c>
      <c r="D23" s="11">
        <f>SUMPRODUCT($D3:$D12,X3:X12)/X13</f>
        <v>2.8030204971715516</v>
      </c>
      <c r="E23" s="5">
        <f>SUM(Y3:Y12)</f>
        <v>49.7826490481823</v>
      </c>
    </row>
    <row r="24" spans="3:5" ht="13.5" thickBot="1">
      <c r="C24" s="10">
        <f>SUMPRODUCT($C3:$C12,Z3:Z12)/Z13</f>
        <v>4.214899131901217</v>
      </c>
      <c r="D24" s="11">
        <f>SUMPRODUCT($D3:$D12,Z3:Z12)/Z13</f>
        <v>2.7693362740330545</v>
      </c>
      <c r="E24" s="5">
        <f>SUM(AA3:AA12)</f>
        <v>49.779346043838025</v>
      </c>
    </row>
    <row r="25" spans="3:5" ht="13.5" thickBot="1">
      <c r="C25" s="10">
        <f>SUMPRODUCT($C3:$C12,AB3:AB12)/AB13</f>
        <v>4.211802749262724</v>
      </c>
      <c r="D25" s="11">
        <f>SUMPRODUCT($D3:$D12,AB3:AB12)/AB13</f>
        <v>2.742086927354987</v>
      </c>
      <c r="E25" s="5">
        <f>SUM(AC3:AC12)</f>
        <v>49.7771372958709</v>
      </c>
    </row>
    <row r="26" spans="3:5" ht="13.5" thickBot="1">
      <c r="C26" s="10">
        <f>SUMPRODUCT($C3:$C12,AD3:AD12)/AD13</f>
        <v>4.20912056218036</v>
      </c>
      <c r="D26" s="11">
        <f>SUMPRODUCT($D3:$D12,AD3:AD12)/AD13</f>
        <v>2.7199276095004663</v>
      </c>
      <c r="E26" s="5">
        <f>SUM(AE3:AE12)</f>
        <v>49.7756494066614</v>
      </c>
    </row>
    <row r="27" spans="3:5" ht="13.5" thickBot="1">
      <c r="C27" s="10">
        <f>SUMPRODUCT($C3:$C12,AF3:AF12)/AF13</f>
        <v>4.206816970561287</v>
      </c>
      <c r="D27" s="11">
        <f>SUMPRODUCT($D3:$D12,AF3:AF12)/AF13</f>
        <v>2.701826762757873</v>
      </c>
      <c r="E27" s="5">
        <f>SUM(AG3:AG12)</f>
        <v>49.77464086196064</v>
      </c>
    </row>
    <row r="29" ht="13.5" thickBot="1"/>
    <row r="30" spans="3:4" ht="13.5" thickBot="1">
      <c r="C30" s="10">
        <f>AVERAGE(C20:C29)</f>
        <v>4.217657558278229</v>
      </c>
      <c r="D30" s="11">
        <f>AVERAGE(D20:D29)</f>
        <v>2.805267850244879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JVANDEVA</dc:creator>
  <cp:keywords/>
  <dc:description/>
  <cp:lastModifiedBy>jvandeva</cp:lastModifiedBy>
  <dcterms:created xsi:type="dcterms:W3CDTF">2002-01-04T01:11:54Z</dcterms:created>
  <dcterms:modified xsi:type="dcterms:W3CDTF">2003-01-14T23:11:43Z</dcterms:modified>
  <cp:category/>
  <cp:version/>
  <cp:contentType/>
  <cp:contentStatus/>
</cp:coreProperties>
</file>